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0" windowWidth="12120" windowHeight="8940" activeTab="1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'План'!$A$1:$U$69</definedName>
    <definedName name="_xlnm.Print_Area" localSheetId="0">'Титул'!$A$1:$BA$35</definedName>
  </definedNames>
  <calcPr fullCalcOnLoad="1"/>
</workbook>
</file>

<file path=xl/sharedStrings.xml><?xml version="1.0" encoding="utf-8"?>
<sst xmlns="http://schemas.openxmlformats.org/spreadsheetml/2006/main" count="376" uniqueCount="165">
  <si>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</si>
  <si>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</si>
  <si>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</si>
  <si>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</si>
  <si>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</si>
  <si>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</si>
  <si>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</si>
  <si>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</si>
  <si>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</si>
  <si>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</si>
  <si>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</si>
  <si>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</si>
  <si>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</si>
  <si>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</si>
  <si>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</si>
  <si>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</si>
  <si>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</si>
  <si>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</si>
  <si>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</si>
  <si>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</si>
  <si>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</si>
  <si>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НАЗВА НАВЧАЛЬНОЇ ДИСЦИПЛІНИ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</si>
  <si>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</si>
  <si>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</si>
  <si>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</si>
  <si>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</si>
  <si>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</si>
  <si>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</si>
  <si>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</si>
  <si>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</si>
  <si>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</si>
  <si>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</si>
  <si>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</si>
  <si>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роботи</t>
  </si>
  <si>
    <t xml:space="preserve"> Кількість екзаменів</t>
  </si>
  <si>
    <t xml:space="preserve"> Кількість заліків</t>
  </si>
  <si>
    <t>2 курс</t>
  </si>
  <si>
    <t>Педагогічна практика</t>
  </si>
  <si>
    <t>3 курс</t>
  </si>
  <si>
    <t>4 курс</t>
  </si>
  <si>
    <t>Педагогічна</t>
  </si>
  <si>
    <t>Методологія наукових досліджень та організація науково-педагогічної діяльності</t>
  </si>
  <si>
    <t>Методи експериментальних досліджень у машинобудуванні</t>
  </si>
  <si>
    <t>Імітаційне моделювання металургійних машин</t>
  </si>
  <si>
    <t>1.1.1</t>
  </si>
  <si>
    <t>1.1.2</t>
  </si>
  <si>
    <t>Прогресивні мехатронні системи машинобудівного виробництва</t>
  </si>
  <si>
    <t>ЗАТВЕРДЖЕНО</t>
  </si>
  <si>
    <t>на засіданні Вченої ради</t>
  </si>
  <si>
    <t>В. Д. Ковальов</t>
  </si>
  <si>
    <t>Декан факультету машинобудування</t>
  </si>
  <si>
    <t>В. Д. Кассов</t>
  </si>
  <si>
    <t>Я. В. Васильченко</t>
  </si>
  <si>
    <t>М. Ю. Дорохов</t>
  </si>
  <si>
    <t>Е. П. Грибков</t>
  </si>
  <si>
    <t>Кваліфікація: доктор філософії з галузевого машинобудування</t>
  </si>
  <si>
    <t>5, 6</t>
  </si>
  <si>
    <r>
      <t xml:space="preserve">підготовки: </t>
    </r>
    <r>
      <rPr>
        <b/>
        <sz val="16"/>
        <rFont val="Times New Roman"/>
        <family val="1"/>
      </rPr>
      <t>доктора філософії</t>
    </r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</si>
  <si>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</si>
  <si>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</si>
  <si>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r>
      <t xml:space="preserve">освітньо-наукова програма: </t>
    </r>
    <r>
      <rPr>
        <b/>
        <sz val="16"/>
        <rFont val="Times New Roman"/>
        <family val="1"/>
      </rPr>
      <t>"Галузеве машинобудування"</t>
    </r>
  </si>
  <si>
    <t>Методи розрахунків технологічних навантажень металургійних машин</t>
  </si>
  <si>
    <t>Наукові основи оптимізації конструкцій верстатного обладнання</t>
  </si>
  <si>
    <t>№</t>
  </si>
  <si>
    <t>Семестр</t>
  </si>
  <si>
    <t>Захист дисертаційної роботи</t>
  </si>
  <si>
    <t>К</t>
  </si>
  <si>
    <t>Дисципліни вільного вибору (4 семестр)</t>
  </si>
  <si>
    <t>Наукові основи оптимального проєктування прогресивних конструкцій металургійного обладнання</t>
  </si>
  <si>
    <t>Наукові основи якості та надійності технічних систем у машинобудуванні</t>
  </si>
  <si>
    <t>Проректор з наукової роботи, управління розвитком та міжнародних зв'язків</t>
  </si>
  <si>
    <t>протокол № ____</t>
  </si>
  <si>
    <t>(Ковальов В. Д.)</t>
  </si>
  <si>
    <t>Ректор _______________________</t>
  </si>
  <si>
    <t>№ з/п</t>
  </si>
  <si>
    <t>Розподіл за семестрами</t>
  </si>
  <si>
    <t>проєкти</t>
  </si>
  <si>
    <t>Кількість кредитів ЄКТС</t>
  </si>
  <si>
    <t>кількість тижнів у семестрі</t>
  </si>
  <si>
    <t>1.1 Цикл загальної підготовки</t>
  </si>
  <si>
    <t>Разом п. 1.1</t>
  </si>
  <si>
    <t>1.2 Цикл професійної підготовки</t>
  </si>
  <si>
    <t>1.2.1</t>
  </si>
  <si>
    <t>1.2.2</t>
  </si>
  <si>
    <t>1.1.1.1</t>
  </si>
  <si>
    <t>1.1.1.2</t>
  </si>
  <si>
    <t>Разом п. 1.2</t>
  </si>
  <si>
    <t xml:space="preserve">Разом обов'язкові компоненти освітньої програми </t>
  </si>
  <si>
    <t>2.1.1</t>
  </si>
  <si>
    <t>2.1.2</t>
  </si>
  <si>
    <t>2.1.3</t>
  </si>
  <si>
    <t>Разом п. 2.1</t>
  </si>
  <si>
    <t xml:space="preserve">Разом вибіркові компоненти освітньої програми </t>
  </si>
  <si>
    <t>М. А. Турчанін</t>
  </si>
  <si>
    <t>Дисципліна з інших ОП ДДМА</t>
  </si>
  <si>
    <t>Строк навчання – 4 роки</t>
  </si>
  <si>
    <t>НАВЧАЛЬНІ ДИСЦИПЛІНИ, ЩО ВИВЧАЮТЬСЯ ПОНАД НОРМАТИВНУ КІЛЬКІСТЬ КРЕДИТІВ ЄКТС (40 КРЕДИТІВ)</t>
  </si>
  <si>
    <t>Українська мова як іноземна (для іноземних громадян та осіб без громадянства)</t>
  </si>
  <si>
    <t>1.1</t>
  </si>
  <si>
    <t>1.2</t>
  </si>
  <si>
    <t>Українська мова як іноземна</t>
  </si>
  <si>
    <t>Теоретичні основи створення та дослідження сучасних машин та обладнання</t>
  </si>
  <si>
    <r>
      <t xml:space="preserve">форма навчання: </t>
    </r>
    <r>
      <rPr>
        <b/>
        <sz val="16"/>
        <rFont val="Times New Roman"/>
        <family val="1"/>
      </rPr>
      <t>очна</t>
    </r>
  </si>
  <si>
    <t>Т/Д</t>
  </si>
  <si>
    <t>Д/П</t>
  </si>
  <si>
    <t>Д</t>
  </si>
  <si>
    <t>З</t>
  </si>
  <si>
    <t>А</t>
  </si>
  <si>
    <t>Теоретичне навчання та виконання дослідження</t>
  </si>
  <si>
    <t>Виконання дослідження</t>
  </si>
  <si>
    <t>Практика (одночасно з виконанням дослідження)</t>
  </si>
  <si>
    <t>Атестація</t>
  </si>
  <si>
    <t>Науковий семінар за результатами виконання дослідження</t>
  </si>
  <si>
    <t>1.1.3</t>
  </si>
  <si>
    <t>1.2.3</t>
  </si>
  <si>
    <t>Дисципліна вільного вибору (3 семестр)</t>
  </si>
  <si>
    <t>Філософія і методологія науки</t>
  </si>
  <si>
    <t>Сучасні методи математичного моделювання об'єктів та процесів галузевого машинобудування</t>
  </si>
  <si>
    <t>Наукометричні бази даних та публікаційна активність</t>
  </si>
  <si>
    <t>Практичні аспекти управління науковими проєктами</t>
  </si>
  <si>
    <t>І ГРАФІК ОСВІТНЬОГО ПРОЦЕСУ</t>
  </si>
  <si>
    <t>Екзамена-ційна сесія та звіт</t>
  </si>
  <si>
    <t xml:space="preserve">II ЗВЕДЕНІ ДАНІ ПРО БЮДЖЕТ ЧАСУ, тижні       </t>
  </si>
  <si>
    <t>ІІІ ПРАКТИКА</t>
  </si>
  <si>
    <t>IV АТЕСТАЦІЯ</t>
  </si>
  <si>
    <t>1 ОБОВ'ЯЗКОВІ НАВЧАЛЬНІ ДИСЦИПЛІНИ</t>
  </si>
  <si>
    <t>2 ДИСЦИПЛІНИ ВІЛЬНОГО ВИБОРУ</t>
  </si>
  <si>
    <t xml:space="preserve">2.1 Цикл загальної підготовки </t>
  </si>
  <si>
    <t xml:space="preserve">2.2 Цикл професійної підготовки 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</si>
  <si>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</si>
  <si>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</si>
  <si>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</si>
  <si>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</si>
  <si>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</si>
  <si>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</si>
  <si>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</si>
  <si>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</si>
  <si>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</si>
  <si>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Разом п. 2.2</t>
  </si>
  <si>
    <t>Разом освітня складова підготовки доктора філософії</t>
  </si>
  <si>
    <t>1.2.4</t>
  </si>
  <si>
    <t>Кількість кредитів ЄКТС за курсами</t>
  </si>
  <si>
    <t>на основі лругого (магістерського)</t>
  </si>
  <si>
    <t>рівня вищої освіти</t>
  </si>
  <si>
    <t>Форма державної атестації</t>
  </si>
  <si>
    <t>V ПЛАН ОСВІТНЬОГО ПРОЦЕСУ НА 2021/2022 НАВЧАЛЬНИЙ РІК</t>
  </si>
  <si>
    <t>лабораторні</t>
  </si>
  <si>
    <t>практичні</t>
  </si>
  <si>
    <t>Розподіл годин на тиждень</t>
  </si>
  <si>
    <t>семестри</t>
  </si>
  <si>
    <t>4, 4</t>
  </si>
  <si>
    <t>Здобувач вищої освіти повинен вибрати дисципліни обсягом 4,0 кредити ЄКТС на 2 курсі (3 семестр)</t>
  </si>
  <si>
    <t>Здобувач вищої освіти повинен вибрати дисципліни обсягом 6,0 кредитів ЄКТС на 2 курсі (4 семестр)</t>
  </si>
  <si>
    <t>Частка кредитів ЄКТС у відсотках</t>
  </si>
  <si>
    <t xml:space="preserve">Керівник проєктної групи (гарант освітньо-наукової програми) </t>
  </si>
  <si>
    <t>Завідувач кафедри КМСІТ</t>
  </si>
  <si>
    <t>Завідувач кафедри ПТМ</t>
  </si>
  <si>
    <t>Завідувач кафедри АММО</t>
  </si>
  <si>
    <t>Наукові основи визначення показників технічного рівня сучасних підйомних машин</t>
  </si>
  <si>
    <t>Створення дослідницьких систем для фізичного моделювання процесів у вузлах машин та обладнання</t>
  </si>
  <si>
    <t>Математичне моделювання динамічних параметрів підйомних машин</t>
  </si>
  <si>
    <t>Англійська мова наукового спрямування</t>
  </si>
  <si>
    <t xml:space="preserve">Позначення: Т/Д – теоретичне навчання та виконання дослідження; Д – виконання дослідження;  С – екзаменаційна сесія; З – звіт; </t>
  </si>
  <si>
    <t>Д/П – практика (одночасно з виконанням дослідження); А – атестація; К – канікули</t>
  </si>
  <si>
    <t>"_____" ___________________ 2020 р.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</si>
</sst>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#,##0_-;\-* #,##0_-;\ &quot;&quot;_-;_-@_-"/>
    <numFmt numFmtId="205" formatCode="0.0"/>
    <numFmt numFmtId="206" formatCode="#,##0;\-* #,##0_-;\ &quot;&quot;_-;_-@_-"/>
    <numFmt numFmtId="207" formatCode="#,##0.0_-;\-* #,##0.0_-;\ &quot;&quot;_-;_-@_-"/>
    <numFmt numFmtId="208" formatCode="#,##0_ ;\-#,##0\ "/>
    <numFmt numFmtId="209" formatCode="#,##0.0_ ;\-#,##0.0\ "/>
    <numFmt numFmtId="210" formatCode="#,##0.00_ ;\-#,##0.00\ "/>
    <numFmt numFmtId="211" formatCode="#,##0;\-* #,##0_-;\ _-;_-@_-"/>
    <numFmt numFmtId="212" formatCode="#,##0_-;\-* #,##0_-;\ _-;_-@_-"/>
    <numFmt numFmtId="213" formatCode="#,##0.0;\-* #,##0.0_-;\ &quot;&quot;_-;_-@_-"/>
    <numFmt numFmtId="214" formatCode="#,##0.0;\-* #,##0.0_-;\ _-;_-@_-"/>
    <numFmt numFmtId="215" formatCode="[$-FC19]d\ mmmm\ yyyy\ &quot;г.&quot;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63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564">
    <xf numFmtId="0" fontId="0" fillId="0" borderId="0" xfId="0" applyAlignment="1">
      <alignment/>
    </xf>
    <xf numFmtId="0" fontId="3" fillId="0" borderId="0" xfId="0" applyFont="1" applyAlignment="1">
      <alignment/>
    </xf>
    <xf numFmtId="212" fontId="3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53" applyFont="1" applyFill="1" applyAlignment="1">
      <alignment/>
      <protection/>
    </xf>
    <xf numFmtId="0" fontId="3" fillId="0" borderId="10" xfId="0" applyFont="1" applyFill="1" applyBorder="1" applyAlignment="1">
      <alignment/>
    </xf>
    <xf numFmtId="0" fontId="17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2" fillId="0" borderId="0" xfId="53" applyFont="1" applyFill="1" applyBorder="1" applyAlignment="1">
      <alignment horizontal="center"/>
      <protection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7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9" fillId="0" borderId="34" xfId="53" applyNumberFormat="1" applyFont="1" applyFill="1" applyBorder="1" applyAlignment="1">
      <alignment vertical="center" wrapText="1"/>
      <protection/>
    </xf>
    <xf numFmtId="0" fontId="17" fillId="0" borderId="34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49" fontId="10" fillId="0" borderId="34" xfId="53" applyNumberFormat="1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212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212" fontId="3" fillId="0" borderId="41" xfId="0" applyNumberFormat="1" applyFont="1" applyFill="1" applyBorder="1" applyAlignment="1" applyProtection="1">
      <alignment horizontal="center" vertical="center"/>
      <protection/>
    </xf>
    <xf numFmtId="212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212" fontId="3" fillId="0" borderId="11" xfId="0" applyNumberFormat="1" applyFont="1" applyFill="1" applyBorder="1" applyAlignment="1" applyProtection="1">
      <alignment horizontal="center" vertical="center"/>
      <protection/>
    </xf>
    <xf numFmtId="212" fontId="3" fillId="0" borderId="12" xfId="0" applyNumberFormat="1" applyFont="1" applyFill="1" applyBorder="1" applyAlignment="1" applyProtection="1">
      <alignment horizontal="center" vertical="center"/>
      <protection/>
    </xf>
    <xf numFmtId="212" fontId="3" fillId="0" borderId="14" xfId="0" applyNumberFormat="1" applyFont="1" applyFill="1" applyBorder="1" applyAlignment="1" applyProtection="1">
      <alignment horizontal="center" vertical="center"/>
      <protection/>
    </xf>
    <xf numFmtId="212" fontId="3" fillId="0" borderId="43" xfId="0" applyNumberFormat="1" applyFont="1" applyFill="1" applyBorder="1" applyAlignment="1" applyProtection="1">
      <alignment horizontal="center" vertical="center"/>
      <protection/>
    </xf>
    <xf numFmtId="212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212" fontId="5" fillId="0" borderId="20" xfId="0" applyNumberFormat="1" applyFont="1" applyFill="1" applyBorder="1" applyAlignment="1" applyProtection="1">
      <alignment horizontal="center" vertical="center" wrapText="1"/>
      <protection/>
    </xf>
    <xf numFmtId="205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49" fontId="3" fillId="0" borderId="36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212" fontId="5" fillId="0" borderId="27" xfId="0" applyNumberFormat="1" applyFont="1" applyFill="1" applyBorder="1" applyAlignment="1" applyProtection="1">
      <alignment horizontal="center" vertical="center" wrapText="1"/>
      <protection/>
    </xf>
    <xf numFmtId="205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212" fontId="5" fillId="0" borderId="41" xfId="0" applyNumberFormat="1" applyFont="1" applyFill="1" applyBorder="1" applyAlignment="1" applyProtection="1">
      <alignment horizontal="center" vertical="center" wrapText="1"/>
      <protection/>
    </xf>
    <xf numFmtId="205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49" fontId="3" fillId="0" borderId="38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212" fontId="5" fillId="0" borderId="32" xfId="0" applyNumberFormat="1" applyFont="1" applyFill="1" applyBorder="1" applyAlignment="1" applyProtection="1">
      <alignment horizontal="center" vertical="center" wrapText="1"/>
      <protection/>
    </xf>
    <xf numFmtId="205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/>
    </xf>
    <xf numFmtId="49" fontId="5" fillId="0" borderId="47" xfId="0" applyNumberFormat="1" applyFont="1" applyFill="1" applyBorder="1" applyAlignment="1">
      <alignment horizontal="center" vertical="center" wrapText="1"/>
    </xf>
    <xf numFmtId="205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9" fontId="3" fillId="0" borderId="3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05" fontId="5" fillId="0" borderId="37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205" fontId="5" fillId="0" borderId="48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205" fontId="5" fillId="0" borderId="40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205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205" fontId="5" fillId="0" borderId="43" xfId="0" applyNumberFormat="1" applyFont="1" applyFill="1" applyBorder="1" applyAlignment="1">
      <alignment horizontal="center" vertical="center" wrapText="1"/>
    </xf>
    <xf numFmtId="1" fontId="5" fillId="0" borderId="4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205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205" fontId="3" fillId="0" borderId="36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205" fontId="3" fillId="0" borderId="40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205" fontId="5" fillId="0" borderId="5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 wrapText="1"/>
    </xf>
    <xf numFmtId="0" fontId="24" fillId="0" borderId="27" xfId="0" applyNumberFormat="1" applyFont="1" applyFill="1" applyBorder="1" applyAlignment="1" applyProtection="1">
      <alignment horizontal="center" vertical="center"/>
      <protection/>
    </xf>
    <xf numFmtId="205" fontId="3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>
      <alignment horizontal="center" vertical="center" wrapText="1"/>
    </xf>
    <xf numFmtId="205" fontId="3" fillId="0" borderId="5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05" fontId="5" fillId="0" borderId="34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3" fillId="0" borderId="52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205" fontId="5" fillId="0" borderId="58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61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63" xfId="0" applyNumberFormat="1" applyFont="1" applyFill="1" applyBorder="1" applyAlignment="1">
      <alignment horizontal="center" vertical="center" wrapText="1"/>
    </xf>
    <xf numFmtId="1" fontId="5" fillId="0" borderId="64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/>
    </xf>
    <xf numFmtId="49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205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53" xfId="0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45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205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left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205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wrapText="1"/>
      <protection/>
    </xf>
    <xf numFmtId="205" fontId="4" fillId="0" borderId="0" xfId="0" applyNumberFormat="1" applyFont="1" applyFill="1" applyBorder="1" applyAlignment="1">
      <alignment horizontal="center" vertical="center" wrapText="1"/>
    </xf>
    <xf numFmtId="20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205" fontId="3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212" fontId="3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24" xfId="0" applyFont="1" applyFill="1" applyBorder="1" applyAlignment="1">
      <alignment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25" xfId="0" applyFont="1" applyFill="1" applyBorder="1" applyAlignment="1">
      <alignment horizontal="center" wrapText="1"/>
    </xf>
    <xf numFmtId="0" fontId="10" fillId="0" borderId="67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0" fillId="0" borderId="60" xfId="0" applyNumberFormat="1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 vertical="center" wrapText="1"/>
    </xf>
    <xf numFmtId="49" fontId="10" fillId="0" borderId="63" xfId="0" applyNumberFormat="1" applyFont="1" applyFill="1" applyBorder="1" applyAlignment="1">
      <alignment horizontal="center" vertic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49" fontId="10" fillId="0" borderId="51" xfId="0" applyNumberFormat="1" applyFont="1" applyFill="1" applyBorder="1" applyAlignment="1">
      <alignment horizontal="center" vertical="center" wrapText="1"/>
    </xf>
    <xf numFmtId="49" fontId="10" fillId="0" borderId="69" xfId="0" applyNumberFormat="1" applyFont="1" applyFill="1" applyBorder="1" applyAlignment="1">
      <alignment horizontal="center" vertical="center" wrapText="1"/>
    </xf>
    <xf numFmtId="49" fontId="10" fillId="0" borderId="70" xfId="0" applyNumberFormat="1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9" fillId="0" borderId="61" xfId="53" applyFont="1" applyFill="1" applyBorder="1" applyAlignment="1">
      <alignment horizontal="center" vertical="center" wrapText="1"/>
      <protection/>
    </xf>
    <xf numFmtId="0" fontId="9" fillId="0" borderId="64" xfId="53" applyFont="1" applyFill="1" applyBorder="1" applyAlignment="1">
      <alignment horizontal="center" vertical="center" wrapText="1"/>
      <protection/>
    </xf>
    <xf numFmtId="0" fontId="9" fillId="0" borderId="65" xfId="53" applyFont="1" applyFill="1" applyBorder="1" applyAlignment="1">
      <alignment horizontal="center" vertical="center" wrapText="1"/>
      <protection/>
    </xf>
    <xf numFmtId="0" fontId="9" fillId="0" borderId="73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34" xfId="53" applyFont="1" applyFill="1" applyBorder="1" applyAlignment="1">
      <alignment horizontal="center" vertical="center" wrapText="1"/>
      <protection/>
    </xf>
    <xf numFmtId="0" fontId="10" fillId="0" borderId="6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54" xfId="53" applyFont="1" applyFill="1" applyBorder="1" applyAlignment="1">
      <alignment horizontal="center" vertical="center" wrapText="1"/>
      <protection/>
    </xf>
    <xf numFmtId="0" fontId="10" fillId="0" borderId="74" xfId="53" applyFont="1" applyFill="1" applyBorder="1" applyAlignment="1">
      <alignment horizontal="center" vertical="center" wrapText="1"/>
      <protection/>
    </xf>
    <xf numFmtId="0" fontId="10" fillId="0" borderId="75" xfId="53" applyFont="1" applyFill="1" applyBorder="1" applyAlignment="1">
      <alignment horizontal="center" vertical="center" wrapText="1"/>
      <protection/>
    </xf>
    <xf numFmtId="0" fontId="10" fillId="0" borderId="57" xfId="53" applyFont="1" applyFill="1" applyBorder="1" applyAlignment="1">
      <alignment horizontal="center" vertical="center" wrapText="1"/>
      <protection/>
    </xf>
    <xf numFmtId="0" fontId="10" fillId="0" borderId="56" xfId="53" applyFont="1" applyFill="1" applyBorder="1" applyAlignment="1">
      <alignment horizontal="center" vertical="center" wrapText="1"/>
      <protection/>
    </xf>
    <xf numFmtId="0" fontId="10" fillId="0" borderId="76" xfId="53" applyFont="1" applyFill="1" applyBorder="1" applyAlignment="1">
      <alignment horizontal="center" vertical="center" wrapText="1"/>
      <protection/>
    </xf>
    <xf numFmtId="49" fontId="10" fillId="0" borderId="77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64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59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49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78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56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79" xfId="53" applyNumberFormat="1" applyFont="1" applyFill="1" applyBorder="1" applyAlignment="1" applyProtection="1">
      <alignment horizontal="left" vertical="center" wrapText="1"/>
      <protection locked="0"/>
    </xf>
    <xf numFmtId="49" fontId="9" fillId="0" borderId="77" xfId="53" applyNumberFormat="1" applyFont="1" applyFill="1" applyBorder="1" applyAlignment="1">
      <alignment horizontal="center" vertical="center" wrapText="1"/>
      <protection/>
    </xf>
    <xf numFmtId="49" fontId="9" fillId="0" borderId="64" xfId="53" applyNumberFormat="1" applyFont="1" applyFill="1" applyBorder="1" applyAlignment="1">
      <alignment horizontal="center" vertical="center" wrapText="1"/>
      <protection/>
    </xf>
    <xf numFmtId="49" fontId="9" fillId="0" borderId="59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49" fontId="9" fillId="0" borderId="78" xfId="53" applyNumberFormat="1" applyFont="1" applyFill="1" applyBorder="1" applyAlignment="1">
      <alignment horizontal="center" vertical="center" wrapText="1"/>
      <protection/>
    </xf>
    <xf numFmtId="49" fontId="9" fillId="0" borderId="56" xfId="53" applyNumberFormat="1" applyFont="1" applyFill="1" applyBorder="1" applyAlignment="1">
      <alignment horizontal="center" vertical="center" wrapText="1"/>
      <protection/>
    </xf>
    <xf numFmtId="49" fontId="9" fillId="0" borderId="79" xfId="53" applyNumberFormat="1" applyFont="1" applyFill="1" applyBorder="1" applyAlignment="1">
      <alignment horizontal="center" vertical="center" wrapText="1"/>
      <protection/>
    </xf>
    <xf numFmtId="0" fontId="10" fillId="0" borderId="80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42" xfId="53" applyFont="1" applyFill="1" applyBorder="1" applyAlignment="1">
      <alignment horizontal="center" vertical="center" wrapText="1"/>
      <protection/>
    </xf>
    <xf numFmtId="0" fontId="10" fillId="0" borderId="79" xfId="53" applyFont="1" applyFill="1" applyBorder="1" applyAlignment="1">
      <alignment horizontal="center" vertical="center" wrapText="1"/>
      <protection/>
    </xf>
    <xf numFmtId="0" fontId="10" fillId="0" borderId="61" xfId="53" applyFont="1" applyFill="1" applyBorder="1" applyAlignment="1">
      <alignment horizontal="center" vertical="center" wrapText="1"/>
      <protection/>
    </xf>
    <xf numFmtId="0" fontId="10" fillId="0" borderId="64" xfId="53" applyFont="1" applyFill="1" applyBorder="1" applyAlignment="1">
      <alignment horizontal="center" vertical="center" wrapText="1"/>
      <protection/>
    </xf>
    <xf numFmtId="0" fontId="10" fillId="0" borderId="59" xfId="53" applyFont="1" applyFill="1" applyBorder="1" applyAlignment="1">
      <alignment horizontal="center" vertical="center" wrapText="1"/>
      <protection/>
    </xf>
    <xf numFmtId="0" fontId="10" fillId="0" borderId="73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0" borderId="49" xfId="53" applyFont="1" applyFill="1" applyBorder="1" applyAlignment="1">
      <alignment horizontal="center" vertical="center" wrapText="1"/>
      <protection/>
    </xf>
    <xf numFmtId="0" fontId="10" fillId="0" borderId="65" xfId="53" applyFont="1" applyFill="1" applyBorder="1" applyAlignment="1">
      <alignment horizontal="center" vertical="center" wrapText="1"/>
      <protection/>
    </xf>
    <xf numFmtId="0" fontId="10" fillId="0" borderId="34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57" xfId="53" applyFont="1" applyFill="1" applyBorder="1" applyAlignment="1">
      <alignment horizontal="center" vertical="center" wrapText="1"/>
      <protection/>
    </xf>
    <xf numFmtId="0" fontId="9" fillId="0" borderId="56" xfId="53" applyFont="1" applyFill="1" applyBorder="1" applyAlignment="1">
      <alignment horizontal="center" vertical="center" wrapText="1"/>
      <protection/>
    </xf>
    <xf numFmtId="0" fontId="9" fillId="0" borderId="76" xfId="53" applyFont="1" applyFill="1" applyBorder="1" applyAlignment="1">
      <alignment horizontal="center" vertical="center" wrapText="1"/>
      <protection/>
    </xf>
    <xf numFmtId="0" fontId="5" fillId="0" borderId="81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49" fontId="9" fillId="0" borderId="77" xfId="0" applyNumberFormat="1" applyFont="1" applyFill="1" applyBorder="1" applyAlignment="1">
      <alignment horizontal="center" vertical="center" wrapText="1"/>
    </xf>
    <xf numFmtId="49" fontId="9" fillId="0" borderId="64" xfId="0" applyNumberFormat="1" applyFont="1" applyFill="1" applyBorder="1" applyAlignment="1">
      <alignment horizontal="center" vertical="center" wrapText="1"/>
    </xf>
    <xf numFmtId="49" fontId="9" fillId="0" borderId="5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59" xfId="53" applyFont="1" applyFill="1" applyBorder="1" applyAlignment="1">
      <alignment horizontal="center" vertical="center" wrapText="1"/>
      <protection/>
    </xf>
    <xf numFmtId="0" fontId="9" fillId="0" borderId="49" xfId="53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9" fillId="0" borderId="60" xfId="53" applyFont="1" applyFill="1" applyBorder="1" applyAlignment="1">
      <alignment horizontal="center" vertical="center" wrapText="1"/>
      <protection/>
    </xf>
    <xf numFmtId="0" fontId="17" fillId="0" borderId="60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vertical="center" wrapText="1"/>
    </xf>
    <xf numFmtId="0" fontId="0" fillId="0" borderId="69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9" fillId="0" borderId="79" xfId="53" applyFont="1" applyFill="1" applyBorder="1" applyAlignment="1">
      <alignment horizontal="center" vertical="center" wrapText="1"/>
      <protection/>
    </xf>
    <xf numFmtId="0" fontId="9" fillId="0" borderId="50" xfId="53" applyFont="1" applyFill="1" applyBorder="1" applyAlignment="1">
      <alignment horizontal="center" vertical="center" wrapText="1"/>
      <protection/>
    </xf>
    <xf numFmtId="0" fontId="9" fillId="0" borderId="69" xfId="53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0" fillId="0" borderId="24" xfId="0" applyFont="1" applyFill="1" applyBorder="1" applyAlignment="1">
      <alignment horizontal="center" wrapText="1"/>
    </xf>
    <xf numFmtId="0" fontId="17" fillId="0" borderId="2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17" fillId="0" borderId="60" xfId="0" applyFont="1" applyFill="1" applyBorder="1" applyAlignment="1">
      <alignment vertical="center" wrapText="1"/>
    </xf>
    <xf numFmtId="0" fontId="17" fillId="0" borderId="50" xfId="0" applyFont="1" applyFill="1" applyBorder="1" applyAlignment="1">
      <alignment vertical="center" wrapText="1"/>
    </xf>
    <xf numFmtId="0" fontId="18" fillId="0" borderId="62" xfId="53" applyFont="1" applyFill="1" applyBorder="1" applyAlignment="1">
      <alignment horizontal="center" vertical="center" wrapText="1"/>
      <protection/>
    </xf>
    <xf numFmtId="0" fontId="17" fillId="0" borderId="52" xfId="0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horizontal="center" vertical="center" wrapText="1"/>
    </xf>
    <xf numFmtId="0" fontId="17" fillId="0" borderId="6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wrapText="1"/>
    </xf>
    <xf numFmtId="0" fontId="10" fillId="0" borderId="68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49" fontId="5" fillId="0" borderId="81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212" fontId="3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212" fontId="3" fillId="0" borderId="28" xfId="0" applyNumberFormat="1" applyFont="1" applyFill="1" applyBorder="1" applyAlignment="1" applyProtection="1">
      <alignment horizontal="center" vertical="center"/>
      <protection/>
    </xf>
    <xf numFmtId="212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75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212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>
      <alignment horizontal="center" vertical="center" wrapText="1"/>
    </xf>
    <xf numFmtId="212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212" fontId="4" fillId="0" borderId="77" xfId="0" applyNumberFormat="1" applyFont="1" applyFill="1" applyBorder="1" applyAlignment="1" applyProtection="1">
      <alignment horizontal="center" vertical="center"/>
      <protection/>
    </xf>
    <xf numFmtId="212" fontId="4" fillId="0" borderId="64" xfId="0" applyNumberFormat="1" applyFont="1" applyFill="1" applyBorder="1" applyAlignment="1" applyProtection="1">
      <alignment horizontal="center" vertical="center"/>
      <protection/>
    </xf>
    <xf numFmtId="212" fontId="4" fillId="0" borderId="65" xfId="0" applyNumberFormat="1" applyFont="1" applyFill="1" applyBorder="1" applyAlignment="1" applyProtection="1">
      <alignment horizontal="center" vertical="center"/>
      <protection/>
    </xf>
    <xf numFmtId="212" fontId="3" fillId="0" borderId="39" xfId="0" applyNumberFormat="1" applyFont="1" applyFill="1" applyBorder="1" applyAlignment="1" applyProtection="1">
      <alignment horizontal="center" vertical="center"/>
      <protection/>
    </xf>
    <xf numFmtId="212" fontId="3" fillId="0" borderId="21" xfId="0" applyNumberFormat="1" applyFont="1" applyFill="1" applyBorder="1" applyAlignment="1" applyProtection="1">
      <alignment horizontal="center" vertical="center"/>
      <protection/>
    </xf>
    <xf numFmtId="212" fontId="3" fillId="0" borderId="75" xfId="0" applyNumberFormat="1" applyFont="1" applyFill="1" applyBorder="1" applyAlignment="1" applyProtection="1">
      <alignment horizontal="center" vertical="center"/>
      <protection/>
    </xf>
    <xf numFmtId="212" fontId="3" fillId="0" borderId="84" xfId="0" applyNumberFormat="1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12" fontId="3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212" fontId="3" fillId="0" borderId="16" xfId="0" applyNumberFormat="1" applyFont="1" applyFill="1" applyBorder="1" applyAlignment="1" applyProtection="1">
      <alignment horizontal="center" vertical="center" wrapText="1"/>
      <protection/>
    </xf>
    <xf numFmtId="212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1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81" xfId="0" applyFont="1" applyFill="1" applyBorder="1" applyAlignment="1" applyProtection="1">
      <alignment horizontal="right" vertical="center" wrapText="1"/>
      <protection/>
    </xf>
    <xf numFmtId="0" fontId="5" fillId="0" borderId="44" xfId="0" applyFont="1" applyFill="1" applyBorder="1" applyAlignment="1" applyProtection="1">
      <alignment horizontal="right" vertical="center" wrapText="1"/>
      <protection/>
    </xf>
    <xf numFmtId="0" fontId="5" fillId="0" borderId="47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1" fontId="5" fillId="0" borderId="81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212" fontId="3" fillId="0" borderId="85" xfId="0" applyNumberFormat="1" applyFont="1" applyFill="1" applyBorder="1" applyAlignment="1" applyProtection="1">
      <alignment horizontal="center" vertical="center"/>
      <protection/>
    </xf>
    <xf numFmtId="212" fontId="3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212" fontId="3" fillId="0" borderId="80" xfId="0" applyNumberFormat="1" applyFont="1" applyFill="1" applyBorder="1" applyAlignment="1" applyProtection="1">
      <alignment horizontal="center" vertical="center"/>
      <protection/>
    </xf>
    <xf numFmtId="212" fontId="3" fillId="0" borderId="74" xfId="0" applyNumberFormat="1" applyFont="1" applyFill="1" applyBorder="1" applyAlignment="1" applyProtection="1">
      <alignment horizontal="center" vertical="center"/>
      <protection/>
    </xf>
    <xf numFmtId="212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46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16" xfId="0" applyNumberFormat="1" applyFont="1" applyFill="1" applyBorder="1" applyAlignment="1" applyProtection="1">
      <alignment horizontal="center" vertical="center"/>
      <protection/>
    </xf>
    <xf numFmtId="212" fontId="3" fillId="0" borderId="17" xfId="0" applyNumberFormat="1" applyFont="1" applyFill="1" applyBorder="1" applyAlignment="1" applyProtection="1">
      <alignment horizontal="center" vertical="center"/>
      <protection/>
    </xf>
    <xf numFmtId="212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46" xfId="0" applyFont="1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center" vertical="center" textRotation="90" wrapText="1"/>
    </xf>
    <xf numFmtId="212" fontId="3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82" xfId="0" applyNumberFormat="1" applyFont="1" applyFill="1" applyBorder="1" applyAlignment="1" applyProtection="1">
      <alignment horizontal="center" vertical="center"/>
      <protection/>
    </xf>
    <xf numFmtId="212" fontId="3" fillId="0" borderId="66" xfId="0" applyNumberFormat="1" applyFont="1" applyFill="1" applyBorder="1" applyAlignment="1" applyProtection="1">
      <alignment horizontal="center" vertical="center" wrapText="1"/>
      <protection/>
    </xf>
    <xf numFmtId="212" fontId="3" fillId="0" borderId="67" xfId="0" applyNumberFormat="1" applyFont="1" applyFill="1" applyBorder="1" applyAlignment="1" applyProtection="1">
      <alignment horizontal="center" vertical="center" wrapText="1"/>
      <protection/>
    </xf>
    <xf numFmtId="212" fontId="3" fillId="0" borderId="74" xfId="0" applyNumberFormat="1" applyFont="1" applyFill="1" applyBorder="1" applyAlignment="1" applyProtection="1">
      <alignment horizontal="center" vertical="center" wrapText="1"/>
      <protection/>
    </xf>
    <xf numFmtId="212" fontId="3" fillId="0" borderId="35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212" fontId="3" fillId="0" borderId="42" xfId="0" applyNumberFormat="1" applyFont="1" applyFill="1" applyBorder="1" applyAlignment="1" applyProtection="1">
      <alignment horizontal="center" vertical="center" textRotation="90" wrapText="1"/>
      <protection/>
    </xf>
    <xf numFmtId="203" fontId="3" fillId="0" borderId="85" xfId="61" applyFont="1" applyFill="1" applyBorder="1" applyAlignment="1">
      <alignment horizontal="center" vertical="center"/>
    </xf>
    <xf numFmtId="203" fontId="3" fillId="0" borderId="55" xfId="61" applyFont="1" applyFill="1" applyBorder="1" applyAlignment="1">
      <alignment horizontal="center" vertical="center"/>
    </xf>
    <xf numFmtId="205" fontId="5" fillId="0" borderId="81" xfId="0" applyNumberFormat="1" applyFont="1" applyFill="1" applyBorder="1" applyAlignment="1">
      <alignment horizontal="center" vertical="center"/>
    </xf>
    <xf numFmtId="205" fontId="5" fillId="0" borderId="47" xfId="0" applyNumberFormat="1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205" fontId="5" fillId="0" borderId="81" xfId="0" applyNumberFormat="1" applyFont="1" applyFill="1" applyBorder="1" applyAlignment="1">
      <alignment horizontal="center" vertical="center" wrapText="1"/>
    </xf>
    <xf numFmtId="205" fontId="5" fillId="0" borderId="4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>
      <alignment horizontal="left"/>
    </xf>
    <xf numFmtId="0" fontId="5" fillId="0" borderId="81" xfId="0" applyFont="1" applyFill="1" applyBorder="1" applyAlignment="1">
      <alignment horizontal="right" vertical="center" wrapText="1"/>
    </xf>
    <xf numFmtId="0" fontId="5" fillId="0" borderId="44" xfId="0" applyFont="1" applyFill="1" applyBorder="1" applyAlignment="1">
      <alignment horizontal="right" vertical="center" wrapText="1"/>
    </xf>
    <xf numFmtId="0" fontId="5" fillId="0" borderId="47" xfId="0" applyFont="1" applyFill="1" applyBorder="1" applyAlignment="1">
      <alignment horizontal="right" vertical="center" wrapText="1"/>
    </xf>
    <xf numFmtId="0" fontId="3" fillId="0" borderId="81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5" fillId="0" borderId="86" xfId="0" applyFont="1" applyFill="1" applyBorder="1" applyAlignment="1" applyProtection="1">
      <alignment horizontal="center"/>
      <protection/>
    </xf>
    <xf numFmtId="0" fontId="3" fillId="32" borderId="35" xfId="0" applyFont="1" applyFill="1" applyBorder="1" applyAlignment="1">
      <alignment horizontal="left" vertical="center" wrapText="1"/>
    </xf>
    <xf numFmtId="0" fontId="3" fillId="32" borderId="40" xfId="0" applyFont="1" applyFill="1" applyBorder="1" applyAlignment="1">
      <alignment horizontal="left" vertical="center" wrapText="1"/>
    </xf>
    <xf numFmtId="0" fontId="3" fillId="32" borderId="38" xfId="0" applyFont="1" applyFill="1" applyBorder="1" applyAlignment="1">
      <alignment horizontal="left" vertical="center" wrapText="1"/>
    </xf>
    <xf numFmtId="0" fontId="3" fillId="32" borderId="48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4"/>
  <sheetViews>
    <sheetView view="pageBreakPreview" zoomScale="90" zoomScaleNormal="75" zoomScaleSheetLayoutView="90" zoomScalePageLayoutView="0" workbookViewId="0" topLeftCell="A1">
      <selection activeCell="A4" sqref="A4:O4"/>
    </sheetView>
  </sheetViews>
  <sheetFormatPr defaultColWidth="3.25390625" defaultRowHeight="12.75"/>
  <cols>
    <col min="1" max="1" width="7.125" style="1" customWidth="1"/>
    <col min="2" max="17" width="5.75390625" style="1" customWidth="1"/>
    <col min="18" max="18" width="5.625" style="1" customWidth="1"/>
    <col min="19" max="53" width="5.75390625" style="1" customWidth="1"/>
    <col min="54" max="16384" width="3.25390625" style="1" customWidth="1"/>
  </cols>
  <sheetData>
    <row r="1" spans="1:53" s="4" customFormat="1" ht="30" customHeight="1">
      <c r="A1" s="435" t="s">
        <v>47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41" t="s">
        <v>16</v>
      </c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  <c r="AZ1" s="444"/>
      <c r="BA1" s="444"/>
    </row>
    <row r="2" spans="1:53" s="4" customFormat="1" ht="24" customHeight="1">
      <c r="A2" s="435" t="s">
        <v>48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</row>
    <row r="3" spans="1:53" s="4" customFormat="1" ht="30.75">
      <c r="A3" s="435" t="s">
        <v>71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7" t="s">
        <v>0</v>
      </c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7"/>
      <c r="AN3" s="437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</row>
    <row r="4" spans="1:53" s="4" customFormat="1" ht="26.25" customHeight="1">
      <c r="A4" s="435" t="s">
        <v>164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4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</row>
    <row r="5" spans="1:53" s="4" customFormat="1" ht="33" customHeight="1">
      <c r="A5" s="436"/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9" t="s">
        <v>17</v>
      </c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2" t="s">
        <v>55</v>
      </c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</row>
    <row r="6" spans="1:53" s="5" customFormat="1" ht="25.5" customHeight="1">
      <c r="A6" s="435" t="s">
        <v>73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6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</row>
    <row r="7" spans="1:53" s="5" customFormat="1" ht="22.5" customHeight="1">
      <c r="A7" s="434" t="s">
        <v>72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40" t="s">
        <v>57</v>
      </c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33" t="s">
        <v>95</v>
      </c>
      <c r="AP7" s="433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</row>
    <row r="8" spans="16:53" s="5" customFormat="1" ht="22.5" customHeight="1">
      <c r="P8" s="432" t="s">
        <v>58</v>
      </c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328" t="s">
        <v>142</v>
      </c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</row>
    <row r="9" spans="16:53" s="5" customFormat="1" ht="22.5" customHeight="1">
      <c r="P9" s="432" t="s">
        <v>59</v>
      </c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328" t="s">
        <v>143</v>
      </c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</row>
    <row r="10" spans="16:53" s="5" customFormat="1" ht="22.5" customHeight="1">
      <c r="P10" s="428" t="s">
        <v>60</v>
      </c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8"/>
      <c r="AN10" s="428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6:53" s="5" customFormat="1" ht="22.5" customHeight="1"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6:53" s="5" customFormat="1" ht="22.5" customHeight="1">
      <c r="P12" s="428" t="s">
        <v>102</v>
      </c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41:53" s="5" customFormat="1" ht="22.5" customHeight="1"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s="4" customFormat="1" ht="22.5">
      <c r="A14" s="429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429"/>
      <c r="AX14" s="429"/>
      <c r="AY14" s="429"/>
      <c r="AZ14" s="429"/>
      <c r="BA14" s="429"/>
    </row>
    <row r="15" spans="1:53" s="4" customFormat="1" ht="15" customHeight="1" thickBo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1:53" s="4" customFormat="1" ht="18" customHeight="1" thickBot="1">
      <c r="A16" s="430" t="s">
        <v>1</v>
      </c>
      <c r="B16" s="401" t="s">
        <v>2</v>
      </c>
      <c r="C16" s="392"/>
      <c r="D16" s="392"/>
      <c r="E16" s="393"/>
      <c r="F16" s="401" t="s">
        <v>3</v>
      </c>
      <c r="G16" s="392"/>
      <c r="H16" s="392"/>
      <c r="I16" s="417"/>
      <c r="J16" s="401" t="s">
        <v>4</v>
      </c>
      <c r="K16" s="392"/>
      <c r="L16" s="392"/>
      <c r="M16" s="417"/>
      <c r="N16" s="391" t="s">
        <v>5</v>
      </c>
      <c r="O16" s="392"/>
      <c r="P16" s="392"/>
      <c r="Q16" s="392"/>
      <c r="R16" s="393"/>
      <c r="S16" s="398" t="s">
        <v>6</v>
      </c>
      <c r="T16" s="399"/>
      <c r="U16" s="399"/>
      <c r="V16" s="399"/>
      <c r="W16" s="400"/>
      <c r="X16" s="391" t="s">
        <v>7</v>
      </c>
      <c r="Y16" s="392"/>
      <c r="Z16" s="392"/>
      <c r="AA16" s="393"/>
      <c r="AB16" s="401" t="s">
        <v>8</v>
      </c>
      <c r="AC16" s="392"/>
      <c r="AD16" s="392"/>
      <c r="AE16" s="417"/>
      <c r="AF16" s="391" t="s">
        <v>9</v>
      </c>
      <c r="AG16" s="392"/>
      <c r="AH16" s="392"/>
      <c r="AI16" s="393"/>
      <c r="AJ16" s="398" t="s">
        <v>10</v>
      </c>
      <c r="AK16" s="399"/>
      <c r="AL16" s="399"/>
      <c r="AM16" s="399"/>
      <c r="AN16" s="400"/>
      <c r="AO16" s="391" t="s">
        <v>11</v>
      </c>
      <c r="AP16" s="392"/>
      <c r="AQ16" s="392"/>
      <c r="AR16" s="393"/>
      <c r="AS16" s="401" t="s">
        <v>15</v>
      </c>
      <c r="AT16" s="392"/>
      <c r="AU16" s="392"/>
      <c r="AV16" s="417"/>
      <c r="AW16" s="391" t="s">
        <v>12</v>
      </c>
      <c r="AX16" s="392"/>
      <c r="AY16" s="392"/>
      <c r="AZ16" s="392"/>
      <c r="BA16" s="417"/>
    </row>
    <row r="17" spans="1:53" s="4" customFormat="1" ht="17.25" customHeight="1" thickBot="1">
      <c r="A17" s="431"/>
      <c r="B17" s="28">
        <v>1</v>
      </c>
      <c r="C17" s="29">
        <v>2</v>
      </c>
      <c r="D17" s="29">
        <v>3</v>
      </c>
      <c r="E17" s="30">
        <v>4</v>
      </c>
      <c r="F17" s="28">
        <v>5</v>
      </c>
      <c r="G17" s="29">
        <v>6</v>
      </c>
      <c r="H17" s="29">
        <v>7</v>
      </c>
      <c r="I17" s="31">
        <v>8</v>
      </c>
      <c r="J17" s="28">
        <v>9</v>
      </c>
      <c r="K17" s="29">
        <v>10</v>
      </c>
      <c r="L17" s="29">
        <v>11</v>
      </c>
      <c r="M17" s="31">
        <v>12</v>
      </c>
      <c r="N17" s="32">
        <v>13</v>
      </c>
      <c r="O17" s="29">
        <v>14</v>
      </c>
      <c r="P17" s="29">
        <v>15</v>
      </c>
      <c r="Q17" s="29">
        <v>16</v>
      </c>
      <c r="R17" s="30">
        <v>17</v>
      </c>
      <c r="S17" s="28">
        <v>18</v>
      </c>
      <c r="T17" s="29">
        <v>19</v>
      </c>
      <c r="U17" s="29">
        <v>20</v>
      </c>
      <c r="V17" s="29">
        <v>21</v>
      </c>
      <c r="W17" s="31">
        <v>22</v>
      </c>
      <c r="X17" s="32">
        <v>23</v>
      </c>
      <c r="Y17" s="29">
        <v>24</v>
      </c>
      <c r="Z17" s="29">
        <v>25</v>
      </c>
      <c r="AA17" s="30">
        <v>26</v>
      </c>
      <c r="AB17" s="28">
        <v>27</v>
      </c>
      <c r="AC17" s="29">
        <v>28</v>
      </c>
      <c r="AD17" s="29">
        <v>29</v>
      </c>
      <c r="AE17" s="31">
        <v>30</v>
      </c>
      <c r="AF17" s="32">
        <v>31</v>
      </c>
      <c r="AG17" s="29">
        <v>32</v>
      </c>
      <c r="AH17" s="29">
        <v>33</v>
      </c>
      <c r="AI17" s="30">
        <v>34</v>
      </c>
      <c r="AJ17" s="28">
        <v>35</v>
      </c>
      <c r="AK17" s="29">
        <v>36</v>
      </c>
      <c r="AL17" s="29">
        <v>37</v>
      </c>
      <c r="AM17" s="29">
        <v>38</v>
      </c>
      <c r="AN17" s="31">
        <v>39</v>
      </c>
      <c r="AO17" s="32">
        <v>40</v>
      </c>
      <c r="AP17" s="29">
        <v>41</v>
      </c>
      <c r="AQ17" s="29">
        <v>42</v>
      </c>
      <c r="AR17" s="30">
        <v>43</v>
      </c>
      <c r="AS17" s="28">
        <v>44</v>
      </c>
      <c r="AT17" s="29">
        <v>45</v>
      </c>
      <c r="AU17" s="29">
        <v>46</v>
      </c>
      <c r="AV17" s="31">
        <v>47</v>
      </c>
      <c r="AW17" s="32">
        <v>48</v>
      </c>
      <c r="AX17" s="29">
        <v>49</v>
      </c>
      <c r="AY17" s="29">
        <v>50</v>
      </c>
      <c r="AZ17" s="29">
        <v>51</v>
      </c>
      <c r="BA17" s="31">
        <v>52</v>
      </c>
    </row>
    <row r="18" spans="1:53" s="4" customFormat="1" ht="18.75" customHeight="1">
      <c r="A18" s="71">
        <v>1</v>
      </c>
      <c r="B18" s="33" t="s">
        <v>103</v>
      </c>
      <c r="C18" s="34" t="s">
        <v>103</v>
      </c>
      <c r="D18" s="35" t="s">
        <v>103</v>
      </c>
      <c r="E18" s="36" t="s">
        <v>103</v>
      </c>
      <c r="F18" s="33" t="s">
        <v>103</v>
      </c>
      <c r="G18" s="34" t="s">
        <v>103</v>
      </c>
      <c r="H18" s="34" t="s">
        <v>103</v>
      </c>
      <c r="I18" s="37" t="s">
        <v>103</v>
      </c>
      <c r="J18" s="38" t="s">
        <v>103</v>
      </c>
      <c r="K18" s="39" t="s">
        <v>103</v>
      </c>
      <c r="L18" s="39" t="s">
        <v>103</v>
      </c>
      <c r="M18" s="40" t="s">
        <v>103</v>
      </c>
      <c r="N18" s="35" t="s">
        <v>103</v>
      </c>
      <c r="O18" s="39" t="s">
        <v>103</v>
      </c>
      <c r="P18" s="39" t="s">
        <v>103</v>
      </c>
      <c r="Q18" s="39" t="s">
        <v>13</v>
      </c>
      <c r="R18" s="36" t="s">
        <v>106</v>
      </c>
      <c r="S18" s="38" t="s">
        <v>105</v>
      </c>
      <c r="T18" s="39" t="s">
        <v>103</v>
      </c>
      <c r="U18" s="39" t="s">
        <v>103</v>
      </c>
      <c r="V18" s="39" t="s">
        <v>103</v>
      </c>
      <c r="W18" s="36" t="s">
        <v>103</v>
      </c>
      <c r="X18" s="33" t="s">
        <v>103</v>
      </c>
      <c r="Y18" s="34" t="s">
        <v>103</v>
      </c>
      <c r="Z18" s="34" t="s">
        <v>103</v>
      </c>
      <c r="AA18" s="37" t="s">
        <v>103</v>
      </c>
      <c r="AB18" s="35" t="s">
        <v>103</v>
      </c>
      <c r="AC18" s="39" t="s">
        <v>105</v>
      </c>
      <c r="AD18" s="39" t="s">
        <v>105</v>
      </c>
      <c r="AE18" s="36" t="s">
        <v>105</v>
      </c>
      <c r="AF18" s="33" t="s">
        <v>105</v>
      </c>
      <c r="AG18" s="34" t="s">
        <v>103</v>
      </c>
      <c r="AH18" s="34" t="s">
        <v>103</v>
      </c>
      <c r="AI18" s="37" t="s">
        <v>103</v>
      </c>
      <c r="AJ18" s="35" t="s">
        <v>103</v>
      </c>
      <c r="AK18" s="39" t="s">
        <v>103</v>
      </c>
      <c r="AL18" s="39" t="s">
        <v>103</v>
      </c>
      <c r="AM18" s="39" t="s">
        <v>103</v>
      </c>
      <c r="AN18" s="36" t="s">
        <v>103</v>
      </c>
      <c r="AO18" s="33" t="s">
        <v>103</v>
      </c>
      <c r="AP18" s="34" t="s">
        <v>13</v>
      </c>
      <c r="AQ18" s="34" t="s">
        <v>13</v>
      </c>
      <c r="AR18" s="41" t="s">
        <v>106</v>
      </c>
      <c r="AS18" s="38" t="s">
        <v>66</v>
      </c>
      <c r="AT18" s="39" t="s">
        <v>66</v>
      </c>
      <c r="AU18" s="39" t="s">
        <v>66</v>
      </c>
      <c r="AV18" s="40" t="s">
        <v>66</v>
      </c>
      <c r="AW18" s="35" t="s">
        <v>66</v>
      </c>
      <c r="AX18" s="39" t="s">
        <v>66</v>
      </c>
      <c r="AY18" s="39" t="s">
        <v>66</v>
      </c>
      <c r="AZ18" s="39" t="s">
        <v>66</v>
      </c>
      <c r="BA18" s="40" t="s">
        <v>66</v>
      </c>
    </row>
    <row r="19" spans="1:53" s="4" customFormat="1" ht="18.75" customHeight="1">
      <c r="A19" s="72">
        <v>2</v>
      </c>
      <c r="B19" s="38" t="s">
        <v>103</v>
      </c>
      <c r="C19" s="39" t="s">
        <v>103</v>
      </c>
      <c r="D19" s="42" t="s">
        <v>103</v>
      </c>
      <c r="E19" s="43" t="s">
        <v>103</v>
      </c>
      <c r="F19" s="44" t="s">
        <v>103</v>
      </c>
      <c r="G19" s="42" t="s">
        <v>103</v>
      </c>
      <c r="H19" s="42" t="s">
        <v>103</v>
      </c>
      <c r="I19" s="45" t="s">
        <v>103</v>
      </c>
      <c r="J19" s="44" t="s">
        <v>103</v>
      </c>
      <c r="K19" s="42" t="s">
        <v>103</v>
      </c>
      <c r="L19" s="42" t="s">
        <v>103</v>
      </c>
      <c r="M19" s="45" t="s">
        <v>103</v>
      </c>
      <c r="N19" s="46" t="s">
        <v>103</v>
      </c>
      <c r="O19" s="42" t="s">
        <v>103</v>
      </c>
      <c r="P19" s="42" t="s">
        <v>103</v>
      </c>
      <c r="Q19" s="42" t="s">
        <v>13</v>
      </c>
      <c r="R19" s="43" t="s">
        <v>106</v>
      </c>
      <c r="S19" s="47" t="s">
        <v>105</v>
      </c>
      <c r="T19" s="39" t="s">
        <v>103</v>
      </c>
      <c r="U19" s="39" t="s">
        <v>103</v>
      </c>
      <c r="V19" s="39" t="s">
        <v>103</v>
      </c>
      <c r="W19" s="36" t="s">
        <v>103</v>
      </c>
      <c r="X19" s="38" t="s">
        <v>103</v>
      </c>
      <c r="Y19" s="39" t="s">
        <v>103</v>
      </c>
      <c r="Z19" s="39" t="s">
        <v>103</v>
      </c>
      <c r="AA19" s="40" t="s">
        <v>103</v>
      </c>
      <c r="AB19" s="35" t="s">
        <v>103</v>
      </c>
      <c r="AC19" s="48" t="s">
        <v>105</v>
      </c>
      <c r="AD19" s="48" t="s">
        <v>105</v>
      </c>
      <c r="AE19" s="49" t="s">
        <v>105</v>
      </c>
      <c r="AF19" s="47" t="s">
        <v>105</v>
      </c>
      <c r="AG19" s="48" t="s">
        <v>103</v>
      </c>
      <c r="AH19" s="48" t="s">
        <v>103</v>
      </c>
      <c r="AI19" s="50" t="s">
        <v>103</v>
      </c>
      <c r="AJ19" s="51" t="s">
        <v>103</v>
      </c>
      <c r="AK19" s="48" t="s">
        <v>103</v>
      </c>
      <c r="AL19" s="48" t="s">
        <v>103</v>
      </c>
      <c r="AM19" s="48" t="s">
        <v>103</v>
      </c>
      <c r="AN19" s="49" t="s">
        <v>103</v>
      </c>
      <c r="AO19" s="47" t="s">
        <v>103</v>
      </c>
      <c r="AP19" s="48" t="s">
        <v>13</v>
      </c>
      <c r="AQ19" s="48" t="s">
        <v>13</v>
      </c>
      <c r="AR19" s="50" t="s">
        <v>106</v>
      </c>
      <c r="AS19" s="47" t="s">
        <v>66</v>
      </c>
      <c r="AT19" s="48" t="s">
        <v>66</v>
      </c>
      <c r="AU19" s="48" t="s">
        <v>66</v>
      </c>
      <c r="AV19" s="50" t="s">
        <v>66</v>
      </c>
      <c r="AW19" s="51" t="s">
        <v>66</v>
      </c>
      <c r="AX19" s="48" t="s">
        <v>66</v>
      </c>
      <c r="AY19" s="48" t="s">
        <v>66</v>
      </c>
      <c r="AZ19" s="48" t="s">
        <v>66</v>
      </c>
      <c r="BA19" s="50" t="s">
        <v>66</v>
      </c>
    </row>
    <row r="20" spans="1:54" s="4" customFormat="1" ht="18.75" customHeight="1">
      <c r="A20" s="73">
        <v>3</v>
      </c>
      <c r="B20" s="38" t="s">
        <v>104</v>
      </c>
      <c r="C20" s="39" t="s">
        <v>104</v>
      </c>
      <c r="D20" s="39" t="s">
        <v>104</v>
      </c>
      <c r="E20" s="36" t="s">
        <v>104</v>
      </c>
      <c r="F20" s="44" t="s">
        <v>104</v>
      </c>
      <c r="G20" s="42" t="s">
        <v>104</v>
      </c>
      <c r="H20" s="42" t="s">
        <v>104</v>
      </c>
      <c r="I20" s="45" t="s">
        <v>104</v>
      </c>
      <c r="J20" s="38" t="s">
        <v>104</v>
      </c>
      <c r="K20" s="39" t="s">
        <v>104</v>
      </c>
      <c r="L20" s="39" t="s">
        <v>104</v>
      </c>
      <c r="M20" s="40" t="s">
        <v>104</v>
      </c>
      <c r="N20" s="35" t="s">
        <v>104</v>
      </c>
      <c r="O20" s="39" t="s">
        <v>104</v>
      </c>
      <c r="P20" s="39" t="s">
        <v>104</v>
      </c>
      <c r="Q20" s="39" t="s">
        <v>105</v>
      </c>
      <c r="R20" s="36" t="s">
        <v>106</v>
      </c>
      <c r="S20" s="52" t="s">
        <v>104</v>
      </c>
      <c r="T20" s="53" t="s">
        <v>104</v>
      </c>
      <c r="U20" s="53" t="s">
        <v>104</v>
      </c>
      <c r="V20" s="53" t="s">
        <v>104</v>
      </c>
      <c r="W20" s="54" t="s">
        <v>104</v>
      </c>
      <c r="X20" s="52" t="s">
        <v>104</v>
      </c>
      <c r="Y20" s="53" t="s">
        <v>104</v>
      </c>
      <c r="Z20" s="53" t="s">
        <v>104</v>
      </c>
      <c r="AA20" s="55" t="s">
        <v>104</v>
      </c>
      <c r="AB20" s="56" t="s">
        <v>104</v>
      </c>
      <c r="AC20" s="53" t="s">
        <v>104</v>
      </c>
      <c r="AD20" s="53" t="s">
        <v>104</v>
      </c>
      <c r="AE20" s="54" t="s">
        <v>104</v>
      </c>
      <c r="AF20" s="52" t="s">
        <v>104</v>
      </c>
      <c r="AG20" s="53" t="s">
        <v>104</v>
      </c>
      <c r="AH20" s="53" t="s">
        <v>104</v>
      </c>
      <c r="AI20" s="55" t="s">
        <v>104</v>
      </c>
      <c r="AJ20" s="56" t="s">
        <v>104</v>
      </c>
      <c r="AK20" s="53" t="s">
        <v>104</v>
      </c>
      <c r="AL20" s="53" t="s">
        <v>104</v>
      </c>
      <c r="AM20" s="53" t="s">
        <v>104</v>
      </c>
      <c r="AN20" s="54" t="s">
        <v>104</v>
      </c>
      <c r="AO20" s="52" t="s">
        <v>104</v>
      </c>
      <c r="AP20" s="53" t="s">
        <v>105</v>
      </c>
      <c r="AQ20" s="53" t="s">
        <v>105</v>
      </c>
      <c r="AR20" s="55" t="s">
        <v>106</v>
      </c>
      <c r="AS20" s="52" t="s">
        <v>66</v>
      </c>
      <c r="AT20" s="53" t="s">
        <v>66</v>
      </c>
      <c r="AU20" s="53" t="s">
        <v>66</v>
      </c>
      <c r="AV20" s="55" t="s">
        <v>66</v>
      </c>
      <c r="AW20" s="56" t="s">
        <v>66</v>
      </c>
      <c r="AX20" s="53" t="s">
        <v>66</v>
      </c>
      <c r="AY20" s="53" t="s">
        <v>66</v>
      </c>
      <c r="AZ20" s="53" t="s">
        <v>66</v>
      </c>
      <c r="BA20" s="55" t="s">
        <v>66</v>
      </c>
      <c r="BB20" s="17"/>
    </row>
    <row r="21" spans="1:54" s="4" customFormat="1" ht="17.25" customHeight="1" thickBot="1">
      <c r="A21" s="74">
        <v>4</v>
      </c>
      <c r="B21" s="57" t="s">
        <v>105</v>
      </c>
      <c r="C21" s="58" t="s">
        <v>105</v>
      </c>
      <c r="D21" s="58" t="s">
        <v>105</v>
      </c>
      <c r="E21" s="59" t="s">
        <v>105</v>
      </c>
      <c r="F21" s="57" t="s">
        <v>105</v>
      </c>
      <c r="G21" s="58" t="s">
        <v>105</v>
      </c>
      <c r="H21" s="58" t="s">
        <v>105</v>
      </c>
      <c r="I21" s="60" t="s">
        <v>105</v>
      </c>
      <c r="J21" s="57" t="s">
        <v>105</v>
      </c>
      <c r="K21" s="58" t="s">
        <v>105</v>
      </c>
      <c r="L21" s="58" t="s">
        <v>105</v>
      </c>
      <c r="M21" s="60" t="s">
        <v>105</v>
      </c>
      <c r="N21" s="61" t="s">
        <v>105</v>
      </c>
      <c r="O21" s="58" t="s">
        <v>105</v>
      </c>
      <c r="P21" s="58" t="s">
        <v>105</v>
      </c>
      <c r="Q21" s="58" t="s">
        <v>105</v>
      </c>
      <c r="R21" s="59" t="s">
        <v>106</v>
      </c>
      <c r="S21" s="62" t="s">
        <v>66</v>
      </c>
      <c r="T21" s="63" t="s">
        <v>66</v>
      </c>
      <c r="U21" s="63" t="s">
        <v>66</v>
      </c>
      <c r="V21" s="63" t="s">
        <v>66</v>
      </c>
      <c r="W21" s="64" t="s">
        <v>66</v>
      </c>
      <c r="X21" s="62" t="s">
        <v>105</v>
      </c>
      <c r="Y21" s="63" t="s">
        <v>105</v>
      </c>
      <c r="Z21" s="63" t="s">
        <v>105</v>
      </c>
      <c r="AA21" s="65" t="s">
        <v>105</v>
      </c>
      <c r="AB21" s="66" t="s">
        <v>105</v>
      </c>
      <c r="AC21" s="63" t="s">
        <v>105</v>
      </c>
      <c r="AD21" s="63" t="s">
        <v>105</v>
      </c>
      <c r="AE21" s="64" t="s">
        <v>105</v>
      </c>
      <c r="AF21" s="62" t="s">
        <v>105</v>
      </c>
      <c r="AG21" s="63" t="s">
        <v>105</v>
      </c>
      <c r="AH21" s="63" t="s">
        <v>105</v>
      </c>
      <c r="AI21" s="65" t="s">
        <v>105</v>
      </c>
      <c r="AJ21" s="66" t="s">
        <v>105</v>
      </c>
      <c r="AK21" s="63" t="s">
        <v>105</v>
      </c>
      <c r="AL21" s="63" t="s">
        <v>105</v>
      </c>
      <c r="AM21" s="63" t="s">
        <v>105</v>
      </c>
      <c r="AN21" s="64" t="s">
        <v>105</v>
      </c>
      <c r="AO21" s="62" t="s">
        <v>105</v>
      </c>
      <c r="AP21" s="63" t="s">
        <v>105</v>
      </c>
      <c r="AQ21" s="63" t="s">
        <v>105</v>
      </c>
      <c r="AR21" s="65" t="s">
        <v>106</v>
      </c>
      <c r="AS21" s="62" t="s">
        <v>66</v>
      </c>
      <c r="AT21" s="63" t="s">
        <v>66</v>
      </c>
      <c r="AU21" s="63" t="s">
        <v>66</v>
      </c>
      <c r="AV21" s="65" t="s">
        <v>66</v>
      </c>
      <c r="AW21" s="66" t="s">
        <v>66</v>
      </c>
      <c r="AX21" s="63" t="s">
        <v>105</v>
      </c>
      <c r="AY21" s="63" t="s">
        <v>105</v>
      </c>
      <c r="AZ21" s="63" t="s">
        <v>105</v>
      </c>
      <c r="BA21" s="65" t="s">
        <v>107</v>
      </c>
      <c r="BB21" s="15"/>
    </row>
    <row r="22" spans="1:53" s="4" customFormat="1" ht="20.25">
      <c r="A22" s="414" t="s">
        <v>162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  <c r="AR22" s="414"/>
      <c r="AS22" s="414"/>
      <c r="AT22" s="414"/>
      <c r="AU22" s="414"/>
      <c r="AV22" s="414"/>
      <c r="AW22" s="414"/>
      <c r="AX22" s="414"/>
      <c r="AY22" s="414"/>
      <c r="AZ22" s="414"/>
      <c r="BA22" s="414"/>
    </row>
    <row r="23" spans="1:53" s="4" customFormat="1" ht="20.25">
      <c r="A23" s="394" t="s">
        <v>163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</row>
    <row r="24" spans="1:52" s="4" customFormat="1" ht="15.75">
      <c r="A24" s="9"/>
      <c r="B24" s="9"/>
      <c r="C24" s="9"/>
      <c r="D24" s="9"/>
      <c r="E24" s="9"/>
      <c r="F24" s="9"/>
      <c r="G24" s="9"/>
      <c r="H24" s="9"/>
      <c r="I24" s="9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8"/>
      <c r="AW24" s="8"/>
      <c r="AX24" s="8"/>
      <c r="AY24" s="8"/>
      <c r="AZ24" s="8"/>
    </row>
    <row r="25" spans="1:53" s="4" customFormat="1" ht="23.25" customHeight="1">
      <c r="A25" s="390" t="s">
        <v>122</v>
      </c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B25" s="390" t="s">
        <v>123</v>
      </c>
      <c r="AC25" s="390"/>
      <c r="AD25" s="390"/>
      <c r="AE25" s="390"/>
      <c r="AF25" s="390"/>
      <c r="AG25" s="390"/>
      <c r="AH25" s="390"/>
      <c r="AI25" s="390"/>
      <c r="AJ25" s="390"/>
      <c r="AK25" s="390"/>
      <c r="AL25" s="16"/>
      <c r="AM25" s="390" t="s">
        <v>124</v>
      </c>
      <c r="AN25" s="390"/>
      <c r="AO25" s="390"/>
      <c r="AP25" s="390"/>
      <c r="AQ25" s="390"/>
      <c r="AR25" s="390"/>
      <c r="AS25" s="390"/>
      <c r="AT25" s="390"/>
      <c r="AU25" s="390"/>
      <c r="AV25" s="390"/>
      <c r="AW25" s="390"/>
      <c r="AX25" s="390"/>
      <c r="AY25" s="390"/>
      <c r="AZ25" s="390"/>
      <c r="BA25" s="390"/>
    </row>
    <row r="26" spans="1:53" s="4" customFormat="1" ht="15" customHeight="1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16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16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</row>
    <row r="27" spans="1:53" s="4" customFormat="1" ht="15.75" customHeight="1">
      <c r="A27" s="447" t="s">
        <v>1</v>
      </c>
      <c r="B27" s="419"/>
      <c r="C27" s="452" t="s">
        <v>108</v>
      </c>
      <c r="D27" s="419"/>
      <c r="E27" s="419"/>
      <c r="F27" s="419"/>
      <c r="G27" s="418" t="s">
        <v>109</v>
      </c>
      <c r="H27" s="418"/>
      <c r="I27" s="418"/>
      <c r="J27" s="418"/>
      <c r="K27" s="341" t="s">
        <v>121</v>
      </c>
      <c r="L27" s="342"/>
      <c r="M27" s="342"/>
      <c r="N27" s="341" t="s">
        <v>110</v>
      </c>
      <c r="O27" s="342"/>
      <c r="P27" s="342"/>
      <c r="Q27" s="415"/>
      <c r="R27" s="418" t="s">
        <v>111</v>
      </c>
      <c r="S27" s="418"/>
      <c r="T27" s="418"/>
      <c r="U27" s="418" t="s">
        <v>14</v>
      </c>
      <c r="V27" s="418"/>
      <c r="W27" s="418"/>
      <c r="X27" s="341" t="s">
        <v>18</v>
      </c>
      <c r="Y27" s="342"/>
      <c r="Z27" s="343"/>
      <c r="AA27" s="67"/>
      <c r="AB27" s="365" t="s">
        <v>19</v>
      </c>
      <c r="AC27" s="366"/>
      <c r="AD27" s="366"/>
      <c r="AE27" s="367"/>
      <c r="AF27" s="418" t="s">
        <v>64</v>
      </c>
      <c r="AG27" s="445"/>
      <c r="AH27" s="445"/>
      <c r="AI27" s="418" t="s">
        <v>20</v>
      </c>
      <c r="AJ27" s="419"/>
      <c r="AK27" s="420"/>
      <c r="AL27" s="10"/>
      <c r="AM27" s="408" t="s">
        <v>63</v>
      </c>
      <c r="AN27" s="409"/>
      <c r="AO27" s="410"/>
      <c r="AP27" s="341" t="s">
        <v>144</v>
      </c>
      <c r="AQ27" s="342"/>
      <c r="AR27" s="342"/>
      <c r="AS27" s="342"/>
      <c r="AT27" s="342"/>
      <c r="AU27" s="342"/>
      <c r="AV27" s="342"/>
      <c r="AW27" s="415"/>
      <c r="AX27" s="341" t="s">
        <v>64</v>
      </c>
      <c r="AY27" s="342"/>
      <c r="AZ27" s="342"/>
      <c r="BA27" s="343"/>
    </row>
    <row r="28" spans="1:53" s="4" customFormat="1" ht="15.75" customHeight="1">
      <c r="A28" s="448"/>
      <c r="B28" s="421"/>
      <c r="C28" s="421"/>
      <c r="D28" s="421"/>
      <c r="E28" s="421"/>
      <c r="F28" s="421"/>
      <c r="G28" s="426"/>
      <c r="H28" s="426"/>
      <c r="I28" s="426"/>
      <c r="J28" s="426"/>
      <c r="K28" s="344"/>
      <c r="L28" s="345"/>
      <c r="M28" s="345"/>
      <c r="N28" s="344"/>
      <c r="O28" s="345"/>
      <c r="P28" s="345"/>
      <c r="Q28" s="416"/>
      <c r="R28" s="426"/>
      <c r="S28" s="426"/>
      <c r="T28" s="426"/>
      <c r="U28" s="426"/>
      <c r="V28" s="426"/>
      <c r="W28" s="426"/>
      <c r="X28" s="344"/>
      <c r="Y28" s="345"/>
      <c r="Z28" s="346"/>
      <c r="AA28" s="68"/>
      <c r="AB28" s="368"/>
      <c r="AC28" s="369"/>
      <c r="AD28" s="369"/>
      <c r="AE28" s="370"/>
      <c r="AF28" s="446"/>
      <c r="AG28" s="446"/>
      <c r="AH28" s="446"/>
      <c r="AI28" s="421"/>
      <c r="AJ28" s="421"/>
      <c r="AK28" s="422"/>
      <c r="AL28" s="11"/>
      <c r="AM28" s="411"/>
      <c r="AN28" s="412"/>
      <c r="AO28" s="413"/>
      <c r="AP28" s="344"/>
      <c r="AQ28" s="345"/>
      <c r="AR28" s="345"/>
      <c r="AS28" s="345"/>
      <c r="AT28" s="345"/>
      <c r="AU28" s="345"/>
      <c r="AV28" s="345"/>
      <c r="AW28" s="416"/>
      <c r="AX28" s="344"/>
      <c r="AY28" s="345"/>
      <c r="AZ28" s="345"/>
      <c r="BA28" s="346"/>
    </row>
    <row r="29" spans="1:53" s="4" customFormat="1" ht="49.5" customHeight="1" thickBot="1">
      <c r="A29" s="449"/>
      <c r="B29" s="450"/>
      <c r="C29" s="450"/>
      <c r="D29" s="450"/>
      <c r="E29" s="450"/>
      <c r="F29" s="450"/>
      <c r="G29" s="427"/>
      <c r="H29" s="427"/>
      <c r="I29" s="427"/>
      <c r="J29" s="427"/>
      <c r="K29" s="395"/>
      <c r="L29" s="396"/>
      <c r="M29" s="396"/>
      <c r="N29" s="395"/>
      <c r="O29" s="396"/>
      <c r="P29" s="396"/>
      <c r="Q29" s="425"/>
      <c r="R29" s="427"/>
      <c r="S29" s="427"/>
      <c r="T29" s="427"/>
      <c r="U29" s="427"/>
      <c r="V29" s="427"/>
      <c r="W29" s="427"/>
      <c r="X29" s="395"/>
      <c r="Y29" s="396"/>
      <c r="Z29" s="397"/>
      <c r="AA29" s="69"/>
      <c r="AB29" s="371"/>
      <c r="AC29" s="372"/>
      <c r="AD29" s="372"/>
      <c r="AE29" s="373"/>
      <c r="AF29" s="423"/>
      <c r="AG29" s="423"/>
      <c r="AH29" s="423"/>
      <c r="AI29" s="423"/>
      <c r="AJ29" s="423"/>
      <c r="AK29" s="424"/>
      <c r="AL29" s="11"/>
      <c r="AM29" s="411"/>
      <c r="AN29" s="412"/>
      <c r="AO29" s="413"/>
      <c r="AP29" s="344"/>
      <c r="AQ29" s="345"/>
      <c r="AR29" s="345"/>
      <c r="AS29" s="345"/>
      <c r="AT29" s="345"/>
      <c r="AU29" s="345"/>
      <c r="AV29" s="345"/>
      <c r="AW29" s="416"/>
      <c r="AX29" s="344"/>
      <c r="AY29" s="345"/>
      <c r="AZ29" s="345"/>
      <c r="BA29" s="346"/>
    </row>
    <row r="30" spans="1:53" s="4" customFormat="1" ht="21" customHeight="1">
      <c r="A30" s="456">
        <v>1</v>
      </c>
      <c r="B30" s="457"/>
      <c r="C30" s="451">
        <v>33</v>
      </c>
      <c r="D30" s="451"/>
      <c r="E30" s="451"/>
      <c r="F30" s="451"/>
      <c r="G30" s="318">
        <v>5</v>
      </c>
      <c r="H30" s="319"/>
      <c r="I30" s="319"/>
      <c r="J30" s="320"/>
      <c r="K30" s="318">
        <v>5</v>
      </c>
      <c r="L30" s="319"/>
      <c r="M30" s="320"/>
      <c r="N30" s="318"/>
      <c r="O30" s="319"/>
      <c r="P30" s="319"/>
      <c r="Q30" s="320"/>
      <c r="R30" s="318"/>
      <c r="S30" s="319"/>
      <c r="T30" s="320"/>
      <c r="U30" s="318">
        <v>9</v>
      </c>
      <c r="V30" s="319"/>
      <c r="W30" s="320"/>
      <c r="X30" s="318">
        <f>C30+G30+K30+N30+R30+U30</f>
        <v>52</v>
      </c>
      <c r="Y30" s="319"/>
      <c r="Z30" s="339"/>
      <c r="AA30" s="70"/>
      <c r="AB30" s="356" t="s">
        <v>40</v>
      </c>
      <c r="AC30" s="357"/>
      <c r="AD30" s="357"/>
      <c r="AE30" s="358"/>
      <c r="AF30" s="347" t="s">
        <v>56</v>
      </c>
      <c r="AG30" s="347"/>
      <c r="AH30" s="347"/>
      <c r="AI30" s="332">
        <v>38</v>
      </c>
      <c r="AJ30" s="333"/>
      <c r="AK30" s="334"/>
      <c r="AL30" s="11"/>
      <c r="AM30" s="402">
        <v>1</v>
      </c>
      <c r="AN30" s="403"/>
      <c r="AO30" s="404"/>
      <c r="AP30" s="382" t="s">
        <v>112</v>
      </c>
      <c r="AQ30" s="383"/>
      <c r="AR30" s="383"/>
      <c r="AS30" s="383"/>
      <c r="AT30" s="383"/>
      <c r="AU30" s="383"/>
      <c r="AV30" s="383"/>
      <c r="AW30" s="384"/>
      <c r="AX30" s="382">
        <v>7</v>
      </c>
      <c r="AY30" s="383"/>
      <c r="AZ30" s="383"/>
      <c r="BA30" s="388"/>
    </row>
    <row r="31" spans="1:53" s="4" customFormat="1" ht="20.25">
      <c r="A31" s="461">
        <v>2</v>
      </c>
      <c r="B31" s="443"/>
      <c r="C31" s="442">
        <v>33</v>
      </c>
      <c r="D31" s="443"/>
      <c r="E31" s="443"/>
      <c r="F31" s="443"/>
      <c r="G31" s="329">
        <v>5</v>
      </c>
      <c r="H31" s="330"/>
      <c r="I31" s="330"/>
      <c r="J31" s="331"/>
      <c r="K31" s="329">
        <v>5</v>
      </c>
      <c r="L31" s="330"/>
      <c r="M31" s="331"/>
      <c r="N31" s="329"/>
      <c r="O31" s="330"/>
      <c r="P31" s="330"/>
      <c r="Q31" s="331"/>
      <c r="R31" s="321"/>
      <c r="S31" s="322"/>
      <c r="T31" s="323"/>
      <c r="U31" s="321">
        <v>9</v>
      </c>
      <c r="V31" s="322"/>
      <c r="W31" s="323"/>
      <c r="X31" s="321">
        <f>C31+G31+K31+N31+R31+U31</f>
        <v>52</v>
      </c>
      <c r="Y31" s="322"/>
      <c r="Z31" s="327"/>
      <c r="AA31" s="70"/>
      <c r="AB31" s="359"/>
      <c r="AC31" s="360"/>
      <c r="AD31" s="360"/>
      <c r="AE31" s="361"/>
      <c r="AF31" s="348"/>
      <c r="AG31" s="348"/>
      <c r="AH31" s="348"/>
      <c r="AI31" s="335"/>
      <c r="AJ31" s="335"/>
      <c r="AK31" s="336"/>
      <c r="AL31" s="12"/>
      <c r="AM31" s="405"/>
      <c r="AN31" s="406"/>
      <c r="AO31" s="407"/>
      <c r="AP31" s="385"/>
      <c r="AQ31" s="386"/>
      <c r="AR31" s="386"/>
      <c r="AS31" s="386"/>
      <c r="AT31" s="386"/>
      <c r="AU31" s="386"/>
      <c r="AV31" s="386"/>
      <c r="AW31" s="387"/>
      <c r="AX31" s="385"/>
      <c r="AY31" s="386"/>
      <c r="AZ31" s="386"/>
      <c r="BA31" s="389"/>
    </row>
    <row r="32" spans="1:53" s="4" customFormat="1" ht="20.25" customHeight="1">
      <c r="A32" s="461">
        <v>3</v>
      </c>
      <c r="B32" s="443"/>
      <c r="C32" s="442"/>
      <c r="D32" s="443"/>
      <c r="E32" s="443"/>
      <c r="F32" s="443"/>
      <c r="G32" s="329">
        <v>3</v>
      </c>
      <c r="H32" s="330"/>
      <c r="I32" s="330"/>
      <c r="J32" s="331"/>
      <c r="K32" s="329">
        <v>2</v>
      </c>
      <c r="L32" s="330"/>
      <c r="M32" s="331"/>
      <c r="N32" s="329">
        <v>38</v>
      </c>
      <c r="O32" s="330"/>
      <c r="P32" s="330"/>
      <c r="Q32" s="331"/>
      <c r="R32" s="321"/>
      <c r="S32" s="322"/>
      <c r="T32" s="323"/>
      <c r="U32" s="321">
        <v>9</v>
      </c>
      <c r="V32" s="322"/>
      <c r="W32" s="323"/>
      <c r="X32" s="321">
        <f>C32+G32+K32+N32+R32+U32</f>
        <v>52</v>
      </c>
      <c r="Y32" s="322"/>
      <c r="Z32" s="327"/>
      <c r="AA32" s="70"/>
      <c r="AB32" s="359"/>
      <c r="AC32" s="360"/>
      <c r="AD32" s="360"/>
      <c r="AE32" s="361"/>
      <c r="AF32" s="348"/>
      <c r="AG32" s="348"/>
      <c r="AH32" s="348"/>
      <c r="AI32" s="335"/>
      <c r="AJ32" s="335"/>
      <c r="AK32" s="336"/>
      <c r="AL32" s="13"/>
      <c r="AM32" s="405"/>
      <c r="AN32" s="406"/>
      <c r="AO32" s="407"/>
      <c r="AP32" s="385"/>
      <c r="AQ32" s="386"/>
      <c r="AR32" s="386"/>
      <c r="AS32" s="386"/>
      <c r="AT32" s="386"/>
      <c r="AU32" s="386"/>
      <c r="AV32" s="386"/>
      <c r="AW32" s="387"/>
      <c r="AX32" s="385"/>
      <c r="AY32" s="386"/>
      <c r="AZ32" s="386"/>
      <c r="BA32" s="389"/>
    </row>
    <row r="33" spans="1:53" s="4" customFormat="1" ht="20.25">
      <c r="A33" s="461">
        <v>4</v>
      </c>
      <c r="B33" s="443"/>
      <c r="C33" s="442"/>
      <c r="D33" s="443"/>
      <c r="E33" s="443"/>
      <c r="F33" s="443"/>
      <c r="G33" s="329">
        <v>39</v>
      </c>
      <c r="H33" s="330"/>
      <c r="I33" s="330"/>
      <c r="J33" s="331"/>
      <c r="K33" s="329">
        <v>2</v>
      </c>
      <c r="L33" s="330"/>
      <c r="M33" s="331"/>
      <c r="N33" s="329"/>
      <c r="O33" s="330"/>
      <c r="P33" s="330"/>
      <c r="Q33" s="331"/>
      <c r="R33" s="321">
        <v>1</v>
      </c>
      <c r="S33" s="322"/>
      <c r="T33" s="323"/>
      <c r="U33" s="321">
        <v>10</v>
      </c>
      <c r="V33" s="322"/>
      <c r="W33" s="323"/>
      <c r="X33" s="321">
        <f>C33+G33+K33+N33+R33+U33</f>
        <v>52</v>
      </c>
      <c r="Y33" s="322"/>
      <c r="Z33" s="327"/>
      <c r="AA33" s="70"/>
      <c r="AB33" s="359"/>
      <c r="AC33" s="360"/>
      <c r="AD33" s="360"/>
      <c r="AE33" s="361"/>
      <c r="AF33" s="348"/>
      <c r="AG33" s="348"/>
      <c r="AH33" s="348"/>
      <c r="AI33" s="335"/>
      <c r="AJ33" s="335"/>
      <c r="AK33" s="336"/>
      <c r="AL33" s="13"/>
      <c r="AM33" s="374">
        <v>2</v>
      </c>
      <c r="AN33" s="375"/>
      <c r="AO33" s="376"/>
      <c r="AP33" s="350" t="s">
        <v>65</v>
      </c>
      <c r="AQ33" s="351"/>
      <c r="AR33" s="351"/>
      <c r="AS33" s="351"/>
      <c r="AT33" s="351"/>
      <c r="AU33" s="351"/>
      <c r="AV33" s="351"/>
      <c r="AW33" s="380"/>
      <c r="AX33" s="350">
        <v>8</v>
      </c>
      <c r="AY33" s="351"/>
      <c r="AZ33" s="351"/>
      <c r="BA33" s="352"/>
    </row>
    <row r="34" spans="1:53" s="4" customFormat="1" ht="21" thickBot="1">
      <c r="A34" s="458" t="s">
        <v>18</v>
      </c>
      <c r="B34" s="459"/>
      <c r="C34" s="460">
        <f>C30+C31+C32+C33</f>
        <v>66</v>
      </c>
      <c r="D34" s="459"/>
      <c r="E34" s="459"/>
      <c r="F34" s="459"/>
      <c r="G34" s="453">
        <f>G30+G31+G32+G33</f>
        <v>52</v>
      </c>
      <c r="H34" s="454"/>
      <c r="I34" s="454"/>
      <c r="J34" s="455"/>
      <c r="K34" s="453">
        <f>K30+K31+K32+K33</f>
        <v>14</v>
      </c>
      <c r="L34" s="454"/>
      <c r="M34" s="455"/>
      <c r="N34" s="453">
        <f>N30+N31+N32+N33</f>
        <v>38</v>
      </c>
      <c r="O34" s="454"/>
      <c r="P34" s="454"/>
      <c r="Q34" s="455"/>
      <c r="R34" s="324">
        <f>R30+R31+R32+R33</f>
        <v>1</v>
      </c>
      <c r="S34" s="325"/>
      <c r="T34" s="326"/>
      <c r="U34" s="324">
        <f>U30+U31+U32+U33</f>
        <v>37</v>
      </c>
      <c r="V34" s="325"/>
      <c r="W34" s="326"/>
      <c r="X34" s="324">
        <f>X30+X31+X32+X33</f>
        <v>208</v>
      </c>
      <c r="Y34" s="325"/>
      <c r="Z34" s="340"/>
      <c r="AA34" s="70"/>
      <c r="AB34" s="362"/>
      <c r="AC34" s="363"/>
      <c r="AD34" s="363"/>
      <c r="AE34" s="364"/>
      <c r="AF34" s="349"/>
      <c r="AG34" s="349"/>
      <c r="AH34" s="349"/>
      <c r="AI34" s="337"/>
      <c r="AJ34" s="337"/>
      <c r="AK34" s="338"/>
      <c r="AM34" s="377"/>
      <c r="AN34" s="378"/>
      <c r="AO34" s="379"/>
      <c r="AP34" s="353"/>
      <c r="AQ34" s="354"/>
      <c r="AR34" s="354"/>
      <c r="AS34" s="354"/>
      <c r="AT34" s="354"/>
      <c r="AU34" s="354"/>
      <c r="AV34" s="354"/>
      <c r="AW34" s="381"/>
      <c r="AX34" s="353"/>
      <c r="AY34" s="354"/>
      <c r="AZ34" s="354"/>
      <c r="BA34" s="355"/>
    </row>
    <row r="35" s="4" customFormat="1" ht="15.75"/>
    <row r="36" s="4" customFormat="1" ht="15.75"/>
    <row r="37" s="4" customFormat="1" ht="15.75"/>
    <row r="38" s="4" customFormat="1" ht="15.75"/>
    <row r="39" s="4" customFormat="1" ht="15.75"/>
    <row r="40" s="4" customFormat="1" ht="15.75"/>
    <row r="41" s="4" customFormat="1" ht="15.75"/>
    <row r="42" s="4" customFormat="1" ht="15.75"/>
    <row r="43" s="4" customFormat="1" ht="15.75"/>
    <row r="44" s="4" customFormat="1" ht="15.75"/>
    <row r="45" s="4" customFormat="1" ht="15.75"/>
    <row r="46" s="4" customFormat="1" ht="15.75"/>
    <row r="47" s="4" customFormat="1" ht="15.75"/>
    <row r="48" s="4" customFormat="1" ht="15.75"/>
    <row r="49" s="4" customFormat="1" ht="15.75"/>
    <row r="50" s="4" customFormat="1" ht="15.75"/>
    <row r="51" s="4" customFormat="1" ht="15.75"/>
    <row r="52" s="4" customFormat="1" ht="15.75"/>
  </sheetData>
  <sheetProtection/>
  <mergeCells count="103">
    <mergeCell ref="A30:B30"/>
    <mergeCell ref="A34:B34"/>
    <mergeCell ref="C34:F34"/>
    <mergeCell ref="A31:B31"/>
    <mergeCell ref="A33:B33"/>
    <mergeCell ref="G33:J33"/>
    <mergeCell ref="G31:J31"/>
    <mergeCell ref="A32:B32"/>
    <mergeCell ref="C33:F33"/>
    <mergeCell ref="G34:J34"/>
    <mergeCell ref="N34:Q34"/>
    <mergeCell ref="K30:M30"/>
    <mergeCell ref="K31:M31"/>
    <mergeCell ref="K32:M32"/>
    <mergeCell ref="K33:M33"/>
    <mergeCell ref="K34:M34"/>
    <mergeCell ref="G30:J30"/>
    <mergeCell ref="K27:M29"/>
    <mergeCell ref="N30:Q30"/>
    <mergeCell ref="N32:Q32"/>
    <mergeCell ref="N31:Q31"/>
    <mergeCell ref="N33:Q33"/>
    <mergeCell ref="G27:J29"/>
    <mergeCell ref="C32:F32"/>
    <mergeCell ref="AO1:BA3"/>
    <mergeCell ref="A2:O2"/>
    <mergeCell ref="A3:O3"/>
    <mergeCell ref="AF27:AH29"/>
    <mergeCell ref="A27:B29"/>
    <mergeCell ref="C30:F30"/>
    <mergeCell ref="C31:F31"/>
    <mergeCell ref="R27:T29"/>
    <mergeCell ref="C27:F29"/>
    <mergeCell ref="P11:AN11"/>
    <mergeCell ref="P5:AN5"/>
    <mergeCell ref="P7:AN7"/>
    <mergeCell ref="P8:AN8"/>
    <mergeCell ref="P9:AN9"/>
    <mergeCell ref="A1:O1"/>
    <mergeCell ref="P1:AN1"/>
    <mergeCell ref="P10:AN10"/>
    <mergeCell ref="AO5:BA6"/>
    <mergeCell ref="AO7:BA7"/>
    <mergeCell ref="A7:O7"/>
    <mergeCell ref="A6:O6"/>
    <mergeCell ref="A5:O5"/>
    <mergeCell ref="P3:AN3"/>
    <mergeCell ref="A4:O4"/>
    <mergeCell ref="P12:AN12"/>
    <mergeCell ref="AJ16:AN16"/>
    <mergeCell ref="AO16:AR16"/>
    <mergeCell ref="AB16:AE16"/>
    <mergeCell ref="AF16:AI16"/>
    <mergeCell ref="J16:M16"/>
    <mergeCell ref="A14:BA14"/>
    <mergeCell ref="A16:A17"/>
    <mergeCell ref="A22:BA22"/>
    <mergeCell ref="AP27:AW29"/>
    <mergeCell ref="AW16:BA16"/>
    <mergeCell ref="AI27:AK29"/>
    <mergeCell ref="F16:I16"/>
    <mergeCell ref="X16:AA16"/>
    <mergeCell ref="N27:Q29"/>
    <mergeCell ref="AS16:AV16"/>
    <mergeCell ref="U27:W29"/>
    <mergeCell ref="AB25:AK25"/>
    <mergeCell ref="AX30:BA32"/>
    <mergeCell ref="AM25:BA25"/>
    <mergeCell ref="N16:R16"/>
    <mergeCell ref="A23:BA23"/>
    <mergeCell ref="A25:Z25"/>
    <mergeCell ref="X27:Z29"/>
    <mergeCell ref="S16:W16"/>
    <mergeCell ref="B16:E16"/>
    <mergeCell ref="AM30:AO32"/>
    <mergeCell ref="AM27:AO29"/>
    <mergeCell ref="AO8:BA8"/>
    <mergeCell ref="AX27:BA29"/>
    <mergeCell ref="AF30:AH34"/>
    <mergeCell ref="X33:Z33"/>
    <mergeCell ref="AX33:BA34"/>
    <mergeCell ref="AB30:AE34"/>
    <mergeCell ref="AB27:AE29"/>
    <mergeCell ref="AM33:AO34"/>
    <mergeCell ref="AP33:AW34"/>
    <mergeCell ref="AP30:AW32"/>
    <mergeCell ref="AO9:BA9"/>
    <mergeCell ref="G32:J32"/>
    <mergeCell ref="AI30:AK34"/>
    <mergeCell ref="U34:W34"/>
    <mergeCell ref="U30:W30"/>
    <mergeCell ref="U31:W31"/>
    <mergeCell ref="U32:W32"/>
    <mergeCell ref="U33:W33"/>
    <mergeCell ref="X30:Z30"/>
    <mergeCell ref="X34:Z34"/>
    <mergeCell ref="R30:T30"/>
    <mergeCell ref="R31:T31"/>
    <mergeCell ref="R32:T32"/>
    <mergeCell ref="R33:T33"/>
    <mergeCell ref="R34:T34"/>
    <mergeCell ref="X31:Z31"/>
    <mergeCell ref="X32:Z32"/>
  </mergeCells>
  <printOptions horizontalCentered="1" verticalCentered="1"/>
  <pageMargins left="0.5511811023622047" right="0.35433070866141736" top="0.984251968503937" bottom="0.984251968503937" header="0.5118110236220472" footer="0.5118110236220472"/>
  <pageSetup fitToHeight="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tabSelected="1" view="pageBreakPreview" zoomScale="80" zoomScaleNormal="75" zoomScaleSheetLayoutView="80" zoomScalePageLayoutView="0" workbookViewId="0" topLeftCell="A1">
      <selection activeCell="B21" sqref="B21"/>
    </sheetView>
  </sheetViews>
  <sheetFormatPr defaultColWidth="9.00390625" defaultRowHeight="12.75"/>
  <cols>
    <col min="1" max="1" width="10.125" style="3" customWidth="1"/>
    <col min="2" max="2" width="45.75390625" style="3" customWidth="1"/>
    <col min="3" max="3" width="9.00390625" style="3" customWidth="1"/>
    <col min="4" max="4" width="6.125" style="3" customWidth="1"/>
    <col min="5" max="5" width="7.75390625" style="3" customWidth="1"/>
    <col min="6" max="6" width="6.75390625" style="3" customWidth="1"/>
    <col min="7" max="7" width="8.875" style="3" customWidth="1"/>
    <col min="8" max="8" width="9.125" style="3" customWidth="1"/>
    <col min="9" max="9" width="9.75390625" style="3" customWidth="1"/>
    <col min="10" max="10" width="8.25390625" style="3" customWidth="1"/>
    <col min="11" max="11" width="8.375" style="3" customWidth="1"/>
    <col min="12" max="12" width="7.875" style="3" customWidth="1"/>
    <col min="13" max="13" width="8.375" style="3" customWidth="1"/>
    <col min="14" max="21" width="7.125" style="3" customWidth="1"/>
    <col min="22" max="22" width="26.375" style="3" customWidth="1"/>
    <col min="23" max="23" width="32.625" style="3" customWidth="1"/>
    <col min="24" max="16384" width="9.125" style="3" customWidth="1"/>
  </cols>
  <sheetData>
    <row r="1" spans="1:21" ht="19.5" thickBot="1">
      <c r="A1" s="480" t="s">
        <v>145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2"/>
    </row>
    <row r="2" spans="1:21" ht="15.75">
      <c r="A2" s="528" t="s">
        <v>74</v>
      </c>
      <c r="B2" s="531" t="s">
        <v>21</v>
      </c>
      <c r="C2" s="512" t="s">
        <v>75</v>
      </c>
      <c r="D2" s="513"/>
      <c r="E2" s="514"/>
      <c r="F2" s="494"/>
      <c r="G2" s="534" t="s">
        <v>77</v>
      </c>
      <c r="H2" s="492" t="s">
        <v>22</v>
      </c>
      <c r="I2" s="493"/>
      <c r="J2" s="493"/>
      <c r="K2" s="493"/>
      <c r="L2" s="493"/>
      <c r="M2" s="494"/>
      <c r="N2" s="521" t="s">
        <v>148</v>
      </c>
      <c r="O2" s="522"/>
      <c r="P2" s="522"/>
      <c r="Q2" s="522"/>
      <c r="R2" s="522"/>
      <c r="S2" s="522"/>
      <c r="T2" s="522"/>
      <c r="U2" s="523"/>
    </row>
    <row r="3" spans="1:21" ht="18.75" customHeight="1">
      <c r="A3" s="529"/>
      <c r="B3" s="532"/>
      <c r="C3" s="515"/>
      <c r="D3" s="516"/>
      <c r="E3" s="476"/>
      <c r="F3" s="490"/>
      <c r="G3" s="468"/>
      <c r="H3" s="468" t="s">
        <v>23</v>
      </c>
      <c r="I3" s="471" t="s">
        <v>24</v>
      </c>
      <c r="J3" s="472"/>
      <c r="K3" s="472"/>
      <c r="L3" s="472"/>
      <c r="M3" s="489" t="s">
        <v>25</v>
      </c>
      <c r="N3" s="510" t="s">
        <v>26</v>
      </c>
      <c r="O3" s="511"/>
      <c r="P3" s="510" t="s">
        <v>36</v>
      </c>
      <c r="Q3" s="511"/>
      <c r="R3" s="510" t="s">
        <v>38</v>
      </c>
      <c r="S3" s="511"/>
      <c r="T3" s="510" t="s">
        <v>39</v>
      </c>
      <c r="U3" s="511"/>
    </row>
    <row r="4" spans="1:21" ht="19.5" customHeight="1">
      <c r="A4" s="529"/>
      <c r="B4" s="532"/>
      <c r="C4" s="515"/>
      <c r="D4" s="516"/>
      <c r="E4" s="476"/>
      <c r="F4" s="490"/>
      <c r="G4" s="468"/>
      <c r="H4" s="469"/>
      <c r="I4" s="477" t="s">
        <v>27</v>
      </c>
      <c r="J4" s="475" t="s">
        <v>28</v>
      </c>
      <c r="K4" s="476"/>
      <c r="L4" s="476"/>
      <c r="M4" s="490"/>
      <c r="N4" s="538" t="s">
        <v>149</v>
      </c>
      <c r="O4" s="539"/>
      <c r="P4" s="510" t="s">
        <v>149</v>
      </c>
      <c r="Q4" s="511"/>
      <c r="R4" s="510" t="s">
        <v>149</v>
      </c>
      <c r="S4" s="511"/>
      <c r="T4" s="510" t="s">
        <v>149</v>
      </c>
      <c r="U4" s="511"/>
    </row>
    <row r="5" spans="1:21" ht="12.75">
      <c r="A5" s="529"/>
      <c r="B5" s="532"/>
      <c r="C5" s="477" t="s">
        <v>29</v>
      </c>
      <c r="D5" s="519" t="s">
        <v>30</v>
      </c>
      <c r="E5" s="476" t="s">
        <v>31</v>
      </c>
      <c r="F5" s="490"/>
      <c r="G5" s="468"/>
      <c r="H5" s="469"/>
      <c r="I5" s="478"/>
      <c r="J5" s="536" t="s">
        <v>32</v>
      </c>
      <c r="K5" s="519" t="s">
        <v>146</v>
      </c>
      <c r="L5" s="519" t="s">
        <v>147</v>
      </c>
      <c r="M5" s="490"/>
      <c r="N5" s="483">
        <v>1</v>
      </c>
      <c r="O5" s="485">
        <v>2</v>
      </c>
      <c r="P5" s="483">
        <v>3</v>
      </c>
      <c r="Q5" s="485">
        <v>4</v>
      </c>
      <c r="R5" s="487">
        <v>5</v>
      </c>
      <c r="S5" s="473">
        <v>6</v>
      </c>
      <c r="T5" s="487">
        <v>7</v>
      </c>
      <c r="U5" s="473">
        <v>8</v>
      </c>
    </row>
    <row r="6" spans="1:21" ht="5.25" customHeight="1">
      <c r="A6" s="529"/>
      <c r="B6" s="532"/>
      <c r="C6" s="477"/>
      <c r="D6" s="519"/>
      <c r="E6" s="476"/>
      <c r="F6" s="490"/>
      <c r="G6" s="468"/>
      <c r="H6" s="469"/>
      <c r="I6" s="478"/>
      <c r="J6" s="536"/>
      <c r="K6" s="519"/>
      <c r="L6" s="519"/>
      <c r="M6" s="490"/>
      <c r="N6" s="484"/>
      <c r="O6" s="486"/>
      <c r="P6" s="484"/>
      <c r="Q6" s="486"/>
      <c r="R6" s="488"/>
      <c r="S6" s="474"/>
      <c r="T6" s="488"/>
      <c r="U6" s="474"/>
    </row>
    <row r="7" spans="1:21" ht="25.5" customHeight="1">
      <c r="A7" s="529"/>
      <c r="B7" s="532"/>
      <c r="C7" s="477"/>
      <c r="D7" s="519"/>
      <c r="E7" s="524" t="s">
        <v>76</v>
      </c>
      <c r="F7" s="489" t="s">
        <v>33</v>
      </c>
      <c r="G7" s="468"/>
      <c r="H7" s="469"/>
      <c r="I7" s="478"/>
      <c r="J7" s="536"/>
      <c r="K7" s="519"/>
      <c r="L7" s="519"/>
      <c r="M7" s="490"/>
      <c r="N7" s="517" t="s">
        <v>78</v>
      </c>
      <c r="O7" s="518"/>
      <c r="P7" s="518"/>
      <c r="Q7" s="518"/>
      <c r="R7" s="518"/>
      <c r="S7" s="518"/>
      <c r="T7" s="518"/>
      <c r="U7" s="485"/>
    </row>
    <row r="8" spans="1:21" ht="32.25" customHeight="1" thickBot="1">
      <c r="A8" s="530"/>
      <c r="B8" s="533"/>
      <c r="C8" s="527"/>
      <c r="D8" s="520"/>
      <c r="E8" s="525"/>
      <c r="F8" s="526"/>
      <c r="G8" s="535"/>
      <c r="H8" s="470"/>
      <c r="I8" s="479"/>
      <c r="J8" s="537"/>
      <c r="K8" s="520"/>
      <c r="L8" s="520"/>
      <c r="M8" s="491"/>
      <c r="N8" s="76">
        <v>15</v>
      </c>
      <c r="O8" s="79">
        <v>18</v>
      </c>
      <c r="P8" s="80">
        <v>15</v>
      </c>
      <c r="Q8" s="79">
        <v>18</v>
      </c>
      <c r="R8" s="80">
        <v>15</v>
      </c>
      <c r="S8" s="79">
        <v>23</v>
      </c>
      <c r="T8" s="80">
        <v>16</v>
      </c>
      <c r="U8" s="79">
        <v>20</v>
      </c>
    </row>
    <row r="9" spans="1:21" ht="16.5" thickBot="1">
      <c r="A9" s="81">
        <v>1</v>
      </c>
      <c r="B9" s="82">
        <v>2</v>
      </c>
      <c r="C9" s="83">
        <v>3</v>
      </c>
      <c r="D9" s="84">
        <v>4</v>
      </c>
      <c r="E9" s="84">
        <v>5</v>
      </c>
      <c r="F9" s="85">
        <v>6</v>
      </c>
      <c r="G9" s="86">
        <v>7</v>
      </c>
      <c r="H9" s="86">
        <v>8</v>
      </c>
      <c r="I9" s="83">
        <v>9</v>
      </c>
      <c r="J9" s="87">
        <v>10</v>
      </c>
      <c r="K9" s="84">
        <v>11</v>
      </c>
      <c r="L9" s="84">
        <v>12</v>
      </c>
      <c r="M9" s="85">
        <v>13</v>
      </c>
      <c r="N9" s="83">
        <v>14</v>
      </c>
      <c r="O9" s="85">
        <v>15</v>
      </c>
      <c r="P9" s="87">
        <v>16</v>
      </c>
      <c r="Q9" s="85">
        <v>17</v>
      </c>
      <c r="R9" s="88">
        <v>18</v>
      </c>
      <c r="S9" s="89">
        <v>19</v>
      </c>
      <c r="T9" s="88">
        <v>20</v>
      </c>
      <c r="U9" s="89">
        <v>21</v>
      </c>
    </row>
    <row r="10" spans="1:21" s="5" customFormat="1" ht="19.5" customHeight="1" thickBot="1">
      <c r="A10" s="465" t="s">
        <v>125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7"/>
    </row>
    <row r="11" spans="1:21" s="5" customFormat="1" ht="19.5" customHeight="1" thickBot="1">
      <c r="A11" s="465" t="s">
        <v>79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7"/>
    </row>
    <row r="12" spans="1:22" s="14" customFormat="1" ht="18.75">
      <c r="A12" s="90" t="s">
        <v>44</v>
      </c>
      <c r="B12" s="554" t="s">
        <v>161</v>
      </c>
      <c r="C12" s="92"/>
      <c r="D12" s="93"/>
      <c r="E12" s="93"/>
      <c r="F12" s="94"/>
      <c r="G12" s="95">
        <f>G13+G14</f>
        <v>6</v>
      </c>
      <c r="H12" s="96">
        <f>H13+H14</f>
        <v>180</v>
      </c>
      <c r="I12" s="97">
        <f>I13+I14</f>
        <v>66</v>
      </c>
      <c r="J12" s="98"/>
      <c r="K12" s="98"/>
      <c r="L12" s="98">
        <f>L13+L14</f>
        <v>66</v>
      </c>
      <c r="M12" s="99">
        <f>M13+M14</f>
        <v>114</v>
      </c>
      <c r="N12" s="100"/>
      <c r="O12" s="101"/>
      <c r="P12" s="102"/>
      <c r="Q12" s="103"/>
      <c r="R12" s="104"/>
      <c r="S12" s="103"/>
      <c r="T12" s="104"/>
      <c r="U12" s="103"/>
      <c r="V12" s="4"/>
    </row>
    <row r="13" spans="1:21" s="14" customFormat="1" ht="18.75">
      <c r="A13" s="105" t="s">
        <v>84</v>
      </c>
      <c r="B13" s="106" t="s">
        <v>161</v>
      </c>
      <c r="C13" s="107"/>
      <c r="D13" s="108">
        <v>1</v>
      </c>
      <c r="E13" s="109"/>
      <c r="F13" s="110"/>
      <c r="G13" s="111">
        <v>3</v>
      </c>
      <c r="H13" s="112">
        <f>G13*30</f>
        <v>90</v>
      </c>
      <c r="I13" s="113">
        <f>J13+K13+L13</f>
        <v>30</v>
      </c>
      <c r="J13" s="114"/>
      <c r="K13" s="114"/>
      <c r="L13" s="114">
        <v>30</v>
      </c>
      <c r="M13" s="115">
        <f>H13-I13</f>
        <v>60</v>
      </c>
      <c r="N13" s="116">
        <v>2</v>
      </c>
      <c r="O13" s="117"/>
      <c r="P13" s="51"/>
      <c r="Q13" s="118"/>
      <c r="R13" s="119"/>
      <c r="S13" s="118"/>
      <c r="T13" s="119"/>
      <c r="U13" s="118"/>
    </row>
    <row r="14" spans="1:21" s="14" customFormat="1" ht="18.75">
      <c r="A14" s="105" t="s">
        <v>85</v>
      </c>
      <c r="B14" s="106" t="s">
        <v>161</v>
      </c>
      <c r="C14" s="107">
        <v>2</v>
      </c>
      <c r="D14" s="109"/>
      <c r="E14" s="109"/>
      <c r="F14" s="110"/>
      <c r="G14" s="111">
        <v>3</v>
      </c>
      <c r="H14" s="112">
        <f>G14*30</f>
        <v>90</v>
      </c>
      <c r="I14" s="113">
        <f>J14+K14+L14</f>
        <v>36</v>
      </c>
      <c r="J14" s="114"/>
      <c r="K14" s="114"/>
      <c r="L14" s="114">
        <v>36</v>
      </c>
      <c r="M14" s="115">
        <f>H14-I14</f>
        <v>54</v>
      </c>
      <c r="N14" s="116"/>
      <c r="O14" s="117">
        <v>2</v>
      </c>
      <c r="P14" s="51"/>
      <c r="Q14" s="118"/>
      <c r="R14" s="119"/>
      <c r="S14" s="118"/>
      <c r="T14" s="119"/>
      <c r="U14" s="118"/>
    </row>
    <row r="15" spans="1:21" s="14" customFormat="1" ht="31.5">
      <c r="A15" s="120" t="s">
        <v>45</v>
      </c>
      <c r="B15" s="561" t="s">
        <v>41</v>
      </c>
      <c r="C15" s="562">
        <v>3</v>
      </c>
      <c r="D15" s="123"/>
      <c r="E15" s="123"/>
      <c r="F15" s="124"/>
      <c r="G15" s="125">
        <v>6</v>
      </c>
      <c r="H15" s="126">
        <f>G15*30</f>
        <v>180</v>
      </c>
      <c r="I15" s="127">
        <f>J15+K15+L15</f>
        <v>60</v>
      </c>
      <c r="J15" s="128">
        <v>30</v>
      </c>
      <c r="K15" s="128"/>
      <c r="L15" s="128">
        <v>30</v>
      </c>
      <c r="M15" s="129">
        <f>H15-I15</f>
        <v>120</v>
      </c>
      <c r="N15" s="130"/>
      <c r="O15" s="131"/>
      <c r="P15" s="132">
        <v>4</v>
      </c>
      <c r="Q15" s="133"/>
      <c r="R15" s="134"/>
      <c r="S15" s="133"/>
      <c r="T15" s="134"/>
      <c r="U15" s="133"/>
    </row>
    <row r="16" spans="1:21" s="14" customFormat="1" ht="19.5" thickBot="1">
      <c r="A16" s="135" t="s">
        <v>113</v>
      </c>
      <c r="B16" s="556" t="s">
        <v>116</v>
      </c>
      <c r="C16" s="137">
        <v>1</v>
      </c>
      <c r="D16" s="138"/>
      <c r="E16" s="138"/>
      <c r="F16" s="139"/>
      <c r="G16" s="140">
        <v>4</v>
      </c>
      <c r="H16" s="141">
        <f>G16*30</f>
        <v>120</v>
      </c>
      <c r="I16" s="142">
        <f>J16+K16+L16</f>
        <v>60</v>
      </c>
      <c r="J16" s="143">
        <v>30</v>
      </c>
      <c r="K16" s="143"/>
      <c r="L16" s="143">
        <v>30</v>
      </c>
      <c r="M16" s="144">
        <f>H16-I16</f>
        <v>60</v>
      </c>
      <c r="N16" s="137">
        <v>4</v>
      </c>
      <c r="O16" s="145"/>
      <c r="P16" s="62"/>
      <c r="Q16" s="146"/>
      <c r="R16" s="134"/>
      <c r="S16" s="133"/>
      <c r="T16" s="134"/>
      <c r="U16" s="133"/>
    </row>
    <row r="17" spans="1:21" s="14" customFormat="1" ht="19.5" thickBot="1">
      <c r="A17" s="462" t="s">
        <v>80</v>
      </c>
      <c r="B17" s="463"/>
      <c r="C17" s="463"/>
      <c r="D17" s="463"/>
      <c r="E17" s="463"/>
      <c r="F17" s="464"/>
      <c r="G17" s="148">
        <f>G12+G15+G16</f>
        <v>16</v>
      </c>
      <c r="H17" s="149">
        <f>H12+H15+H16</f>
        <v>480</v>
      </c>
      <c r="I17" s="150">
        <f>I12+I15+I16</f>
        <v>186</v>
      </c>
      <c r="J17" s="151">
        <f>J12+J15+J16</f>
        <v>60</v>
      </c>
      <c r="K17" s="151"/>
      <c r="L17" s="151">
        <f>L12+L15+L16</f>
        <v>126</v>
      </c>
      <c r="M17" s="152">
        <f>M12+M15+M16</f>
        <v>294</v>
      </c>
      <c r="N17" s="153">
        <f>SUM(N12:N16)</f>
        <v>6</v>
      </c>
      <c r="O17" s="154">
        <f>SUM(O12:O16)</f>
        <v>2</v>
      </c>
      <c r="P17" s="155">
        <f>SUM(P12:P16)</f>
        <v>4</v>
      </c>
      <c r="Q17" s="156"/>
      <c r="R17" s="157"/>
      <c r="S17" s="156"/>
      <c r="T17" s="157"/>
      <c r="U17" s="156"/>
    </row>
    <row r="18" spans="1:21" s="14" customFormat="1" ht="19.5" thickBot="1">
      <c r="A18" s="462" t="s">
        <v>81</v>
      </c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  <c r="U18" s="464"/>
    </row>
    <row r="19" spans="1:22" s="14" customFormat="1" ht="31.5">
      <c r="A19" s="158" t="s">
        <v>82</v>
      </c>
      <c r="B19" s="560" t="s">
        <v>42</v>
      </c>
      <c r="C19" s="159">
        <v>4</v>
      </c>
      <c r="D19" s="160"/>
      <c r="E19" s="160"/>
      <c r="F19" s="161"/>
      <c r="G19" s="162">
        <v>4</v>
      </c>
      <c r="H19" s="163">
        <f>G19*30</f>
        <v>120</v>
      </c>
      <c r="I19" s="164">
        <f>J19+K19+L19</f>
        <v>54</v>
      </c>
      <c r="J19" s="160">
        <v>36</v>
      </c>
      <c r="K19" s="160"/>
      <c r="L19" s="160">
        <v>18</v>
      </c>
      <c r="M19" s="161">
        <f>H19-I19</f>
        <v>66</v>
      </c>
      <c r="N19" s="164"/>
      <c r="O19" s="161"/>
      <c r="P19" s="164"/>
      <c r="Q19" s="161">
        <v>3</v>
      </c>
      <c r="R19" s="52"/>
      <c r="S19" s="55"/>
      <c r="T19" s="52"/>
      <c r="U19" s="55"/>
      <c r="V19" s="4"/>
    </row>
    <row r="20" spans="1:22" s="14" customFormat="1" ht="47.25">
      <c r="A20" s="165" t="s">
        <v>83</v>
      </c>
      <c r="B20" s="557" t="s">
        <v>117</v>
      </c>
      <c r="C20" s="166">
        <v>2</v>
      </c>
      <c r="D20" s="167"/>
      <c r="E20" s="167"/>
      <c r="F20" s="168"/>
      <c r="G20" s="169">
        <v>3</v>
      </c>
      <c r="H20" s="170">
        <f>G20*30</f>
        <v>90</v>
      </c>
      <c r="I20" s="164">
        <f>J20+K20+L20</f>
        <v>36</v>
      </c>
      <c r="J20" s="167">
        <v>18</v>
      </c>
      <c r="K20" s="167"/>
      <c r="L20" s="167">
        <v>18</v>
      </c>
      <c r="M20" s="161">
        <f>H20-I20</f>
        <v>54</v>
      </c>
      <c r="N20" s="171"/>
      <c r="O20" s="168">
        <v>2</v>
      </c>
      <c r="P20" s="171"/>
      <c r="Q20" s="168"/>
      <c r="R20" s="172"/>
      <c r="S20" s="173"/>
      <c r="T20" s="172"/>
      <c r="U20" s="173"/>
      <c r="V20" s="4"/>
    </row>
    <row r="21" spans="1:23" s="14" customFormat="1" ht="31.5">
      <c r="A21" s="120" t="s">
        <v>114</v>
      </c>
      <c r="B21" s="555" t="s">
        <v>101</v>
      </c>
      <c r="C21" s="122">
        <v>2</v>
      </c>
      <c r="D21" s="130"/>
      <c r="E21" s="130"/>
      <c r="F21" s="131"/>
      <c r="G21" s="174">
        <v>3</v>
      </c>
      <c r="H21" s="175">
        <f>G21*30</f>
        <v>90</v>
      </c>
      <c r="I21" s="122">
        <f>J21+K21+L21</f>
        <v>36</v>
      </c>
      <c r="J21" s="130">
        <v>18</v>
      </c>
      <c r="K21" s="130"/>
      <c r="L21" s="130">
        <v>18</v>
      </c>
      <c r="M21" s="131">
        <f>H21-I21</f>
        <v>54</v>
      </c>
      <c r="N21" s="122"/>
      <c r="O21" s="131">
        <v>2</v>
      </c>
      <c r="P21" s="122"/>
      <c r="Q21" s="176"/>
      <c r="R21" s="177"/>
      <c r="S21" s="78"/>
      <c r="T21" s="177"/>
      <c r="U21" s="78"/>
      <c r="V21" s="4"/>
      <c r="W21" s="5"/>
    </row>
    <row r="22" spans="1:23" s="14" customFormat="1" ht="19.5" thickBot="1">
      <c r="A22" s="135" t="s">
        <v>140</v>
      </c>
      <c r="B22" s="136" t="s">
        <v>37</v>
      </c>
      <c r="C22" s="137"/>
      <c r="D22" s="178">
        <v>6</v>
      </c>
      <c r="E22" s="178"/>
      <c r="F22" s="145"/>
      <c r="G22" s="179">
        <v>4</v>
      </c>
      <c r="H22" s="180">
        <f>G22*30</f>
        <v>120</v>
      </c>
      <c r="I22" s="137"/>
      <c r="J22" s="178"/>
      <c r="K22" s="178"/>
      <c r="L22" s="178"/>
      <c r="M22" s="131"/>
      <c r="N22" s="137"/>
      <c r="O22" s="145"/>
      <c r="P22" s="137"/>
      <c r="Q22" s="181"/>
      <c r="R22" s="62"/>
      <c r="S22" s="65"/>
      <c r="T22" s="62"/>
      <c r="U22" s="65"/>
      <c r="V22" s="4"/>
      <c r="W22" s="5"/>
    </row>
    <row r="23" spans="1:21" s="14" customFormat="1" ht="19.5" thickBot="1">
      <c r="A23" s="462" t="s">
        <v>86</v>
      </c>
      <c r="B23" s="463"/>
      <c r="C23" s="463"/>
      <c r="D23" s="463"/>
      <c r="E23" s="463"/>
      <c r="F23" s="464"/>
      <c r="G23" s="182">
        <f>G19+G20+G21+G22</f>
        <v>14</v>
      </c>
      <c r="H23" s="183">
        <f>H19+H20+H21+H22</f>
        <v>420</v>
      </c>
      <c r="I23" s="184">
        <f>I19+I20+I21+I22</f>
        <v>126</v>
      </c>
      <c r="J23" s="185">
        <f>J19+J20+J21+J22</f>
        <v>72</v>
      </c>
      <c r="K23" s="185"/>
      <c r="L23" s="185">
        <f>L19+L20+L21+L22</f>
        <v>54</v>
      </c>
      <c r="M23" s="185">
        <f>M19+M20+M21+M22</f>
        <v>174</v>
      </c>
      <c r="N23" s="186"/>
      <c r="O23" s="236">
        <f>SUM(O19:O22)</f>
        <v>4</v>
      </c>
      <c r="P23" s="187"/>
      <c r="Q23" s="317">
        <f>SUM(Q19:Q22)</f>
        <v>3</v>
      </c>
      <c r="R23" s="186"/>
      <c r="S23" s="188"/>
      <c r="T23" s="186"/>
      <c r="U23" s="188"/>
    </row>
    <row r="24" spans="1:21" s="5" customFormat="1" ht="19.5" customHeight="1" thickBot="1">
      <c r="A24" s="465" t="s">
        <v>87</v>
      </c>
      <c r="B24" s="466"/>
      <c r="C24" s="466"/>
      <c r="D24" s="466"/>
      <c r="E24" s="466"/>
      <c r="F24" s="467"/>
      <c r="G24" s="148">
        <f>G17+G23</f>
        <v>30</v>
      </c>
      <c r="H24" s="189">
        <f>H17+H23</f>
        <v>900</v>
      </c>
      <c r="I24" s="150"/>
      <c r="J24" s="150"/>
      <c r="K24" s="150"/>
      <c r="L24" s="150"/>
      <c r="M24" s="150"/>
      <c r="N24" s="190">
        <f>N17+N23</f>
        <v>6</v>
      </c>
      <c r="O24" s="147">
        <f>O17+O23</f>
        <v>6</v>
      </c>
      <c r="P24" s="191">
        <f>P17+P23</f>
        <v>4</v>
      </c>
      <c r="Q24" s="154">
        <f>Q17+Q23</f>
        <v>3</v>
      </c>
      <c r="R24" s="155"/>
      <c r="S24" s="154"/>
      <c r="T24" s="155"/>
      <c r="U24" s="156"/>
    </row>
    <row r="25" spans="1:21" s="5" customFormat="1" ht="19.5" customHeight="1" thickBot="1">
      <c r="A25" s="465" t="s">
        <v>126</v>
      </c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7"/>
    </row>
    <row r="26" spans="1:21" s="5" customFormat="1" ht="19.5" customHeight="1" thickBot="1">
      <c r="A26" s="465" t="s">
        <v>127</v>
      </c>
      <c r="B26" s="466"/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7"/>
    </row>
    <row r="27" spans="1:21" s="5" customFormat="1" ht="19.5" customHeight="1" thickBot="1">
      <c r="A27" s="465" t="s">
        <v>151</v>
      </c>
      <c r="B27" s="466"/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7"/>
    </row>
    <row r="28" spans="1:21" s="5" customFormat="1" ht="19.5" customHeight="1">
      <c r="A28" s="90"/>
      <c r="B28" s="91" t="s">
        <v>115</v>
      </c>
      <c r="C28" s="92">
        <v>3</v>
      </c>
      <c r="D28" s="192"/>
      <c r="E28" s="192"/>
      <c r="F28" s="193"/>
      <c r="G28" s="194">
        <v>4</v>
      </c>
      <c r="H28" s="195">
        <f>G28*30</f>
        <v>120</v>
      </c>
      <c r="I28" s="92">
        <v>45</v>
      </c>
      <c r="J28" s="192"/>
      <c r="K28" s="192"/>
      <c r="L28" s="192"/>
      <c r="M28" s="101">
        <f>H28-I28</f>
        <v>75</v>
      </c>
      <c r="N28" s="100"/>
      <c r="O28" s="193"/>
      <c r="P28" s="92">
        <v>3</v>
      </c>
      <c r="Q28" s="101"/>
      <c r="R28" s="100"/>
      <c r="S28" s="193"/>
      <c r="T28" s="92"/>
      <c r="U28" s="101"/>
    </row>
    <row r="29" spans="1:21" s="5" customFormat="1" ht="31.5">
      <c r="A29" s="105" t="s">
        <v>88</v>
      </c>
      <c r="B29" s="559" t="s">
        <v>118</v>
      </c>
      <c r="C29" s="563">
        <v>3</v>
      </c>
      <c r="D29" s="116"/>
      <c r="E29" s="116"/>
      <c r="F29" s="196"/>
      <c r="G29" s="197">
        <v>4</v>
      </c>
      <c r="H29" s="75">
        <f>G29*30</f>
        <v>120</v>
      </c>
      <c r="I29" s="47">
        <f>J29+K29+L29</f>
        <v>45</v>
      </c>
      <c r="J29" s="48">
        <v>30</v>
      </c>
      <c r="K29" s="48"/>
      <c r="L29" s="48">
        <v>15</v>
      </c>
      <c r="M29" s="50">
        <f>H29-I29</f>
        <v>75</v>
      </c>
      <c r="N29" s="198"/>
      <c r="O29" s="196"/>
      <c r="P29" s="47">
        <v>3</v>
      </c>
      <c r="Q29" s="117"/>
      <c r="R29" s="198"/>
      <c r="S29" s="196"/>
      <c r="T29" s="107"/>
      <c r="U29" s="117"/>
    </row>
    <row r="30" spans="1:21" s="5" customFormat="1" ht="31.5">
      <c r="A30" s="105" t="s">
        <v>89</v>
      </c>
      <c r="B30" s="106" t="s">
        <v>119</v>
      </c>
      <c r="C30" s="47">
        <v>3</v>
      </c>
      <c r="D30" s="116"/>
      <c r="E30" s="116"/>
      <c r="F30" s="196"/>
      <c r="G30" s="197">
        <v>4</v>
      </c>
      <c r="H30" s="75">
        <f>G30*30</f>
        <v>120</v>
      </c>
      <c r="I30" s="47">
        <f>J30+K30+L30</f>
        <v>45</v>
      </c>
      <c r="J30" s="48">
        <v>30</v>
      </c>
      <c r="K30" s="48"/>
      <c r="L30" s="48">
        <v>15</v>
      </c>
      <c r="M30" s="50">
        <f>H30-I30</f>
        <v>75</v>
      </c>
      <c r="N30" s="198"/>
      <c r="O30" s="196"/>
      <c r="P30" s="47">
        <v>3</v>
      </c>
      <c r="Q30" s="117"/>
      <c r="R30" s="198"/>
      <c r="S30" s="196"/>
      <c r="T30" s="107"/>
      <c r="U30" s="117"/>
    </row>
    <row r="31" spans="1:21" s="5" customFormat="1" ht="19.5" customHeight="1" thickBot="1">
      <c r="A31" s="120" t="s">
        <v>90</v>
      </c>
      <c r="B31" s="121" t="s">
        <v>94</v>
      </c>
      <c r="C31" s="177">
        <v>3</v>
      </c>
      <c r="D31" s="130"/>
      <c r="E31" s="130"/>
      <c r="F31" s="199"/>
      <c r="G31" s="200">
        <v>4</v>
      </c>
      <c r="H31" s="77">
        <f>G31*30</f>
        <v>120</v>
      </c>
      <c r="I31" s="177"/>
      <c r="J31" s="201"/>
      <c r="K31" s="201"/>
      <c r="L31" s="201"/>
      <c r="M31" s="78"/>
      <c r="N31" s="132"/>
      <c r="O31" s="199"/>
      <c r="P31" s="177"/>
      <c r="Q31" s="131"/>
      <c r="R31" s="132"/>
      <c r="S31" s="199"/>
      <c r="T31" s="122"/>
      <c r="U31" s="131"/>
    </row>
    <row r="32" spans="1:21" s="5" customFormat="1" ht="19.5" customHeight="1" thickBot="1">
      <c r="A32" s="462" t="s">
        <v>91</v>
      </c>
      <c r="B32" s="463"/>
      <c r="C32" s="463"/>
      <c r="D32" s="463"/>
      <c r="E32" s="463"/>
      <c r="F32" s="464"/>
      <c r="G32" s="182">
        <f>G28</f>
        <v>4</v>
      </c>
      <c r="H32" s="202">
        <f>H28</f>
        <v>120</v>
      </c>
      <c r="I32" s="155">
        <f>I28</f>
        <v>45</v>
      </c>
      <c r="J32" s="153"/>
      <c r="K32" s="153"/>
      <c r="L32" s="153"/>
      <c r="M32" s="203">
        <f>M28</f>
        <v>75</v>
      </c>
      <c r="N32" s="190"/>
      <c r="O32" s="154"/>
      <c r="P32" s="155">
        <f>P28</f>
        <v>3</v>
      </c>
      <c r="Q32" s="203"/>
      <c r="R32" s="190"/>
      <c r="S32" s="154"/>
      <c r="T32" s="155"/>
      <c r="U32" s="154"/>
    </row>
    <row r="33" spans="1:21" s="5" customFormat="1" ht="19.5" customHeight="1" thickBot="1">
      <c r="A33" s="465" t="s">
        <v>128</v>
      </c>
      <c r="B33" s="466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7"/>
    </row>
    <row r="34" spans="1:21" s="5" customFormat="1" ht="19.5" customHeight="1" thickBot="1">
      <c r="A34" s="465" t="s">
        <v>152</v>
      </c>
      <c r="B34" s="466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7"/>
    </row>
    <row r="35" spans="1:21" s="5" customFormat="1" ht="18.75">
      <c r="A35" s="204"/>
      <c r="B35" s="106" t="s">
        <v>67</v>
      </c>
      <c r="C35" s="107" t="s">
        <v>150</v>
      </c>
      <c r="D35" s="48"/>
      <c r="E35" s="48"/>
      <c r="F35" s="50"/>
      <c r="G35" s="205">
        <v>6</v>
      </c>
      <c r="H35" s="204">
        <f>G35*30</f>
        <v>180</v>
      </c>
      <c r="I35" s="198">
        <v>72</v>
      </c>
      <c r="J35" s="116"/>
      <c r="K35" s="116"/>
      <c r="L35" s="116"/>
      <c r="M35" s="196">
        <f>H35-I35</f>
        <v>108</v>
      </c>
      <c r="N35" s="47"/>
      <c r="O35" s="50"/>
      <c r="P35" s="51"/>
      <c r="Q35" s="196">
        <v>4</v>
      </c>
      <c r="R35" s="47"/>
      <c r="S35" s="50"/>
      <c r="T35" s="51"/>
      <c r="U35" s="50"/>
    </row>
    <row r="36" spans="1:22" s="5" customFormat="1" ht="31.5">
      <c r="A36" s="105" t="s">
        <v>129</v>
      </c>
      <c r="B36" s="206" t="s">
        <v>43</v>
      </c>
      <c r="C36" s="47">
        <v>4</v>
      </c>
      <c r="D36" s="48"/>
      <c r="E36" s="48"/>
      <c r="F36" s="207"/>
      <c r="G36" s="208">
        <v>3</v>
      </c>
      <c r="H36" s="75">
        <f aca="true" t="shared" si="0" ref="H36:H44">G36*30</f>
        <v>90</v>
      </c>
      <c r="I36" s="51">
        <f>J36+K36+L36</f>
        <v>36</v>
      </c>
      <c r="J36" s="209">
        <v>18</v>
      </c>
      <c r="K36" s="209">
        <v>18</v>
      </c>
      <c r="L36" s="209"/>
      <c r="M36" s="49">
        <f>H36-I36</f>
        <v>54</v>
      </c>
      <c r="N36" s="47"/>
      <c r="O36" s="50"/>
      <c r="P36" s="51"/>
      <c r="Q36" s="43">
        <v>2</v>
      </c>
      <c r="R36" s="47"/>
      <c r="S36" s="50"/>
      <c r="T36" s="51"/>
      <c r="U36" s="50"/>
      <c r="V36" s="4"/>
    </row>
    <row r="37" spans="1:22" s="5" customFormat="1" ht="31.5">
      <c r="A37" s="105" t="s">
        <v>130</v>
      </c>
      <c r="B37" s="558" t="s">
        <v>160</v>
      </c>
      <c r="C37" s="51">
        <v>4</v>
      </c>
      <c r="D37" s="48"/>
      <c r="E37" s="48"/>
      <c r="F37" s="207"/>
      <c r="G37" s="210">
        <v>3</v>
      </c>
      <c r="H37" s="75">
        <f>G37*30</f>
        <v>90</v>
      </c>
      <c r="I37" s="51">
        <f>J37+K37+L37</f>
        <v>36</v>
      </c>
      <c r="J37" s="48">
        <v>18</v>
      </c>
      <c r="K37" s="48"/>
      <c r="L37" s="48">
        <v>18</v>
      </c>
      <c r="M37" s="49">
        <f>H37-I37</f>
        <v>54</v>
      </c>
      <c r="N37" s="47"/>
      <c r="O37" s="50"/>
      <c r="P37" s="51"/>
      <c r="Q37" s="43">
        <v>2</v>
      </c>
      <c r="R37" s="47"/>
      <c r="S37" s="50"/>
      <c r="T37" s="51"/>
      <c r="U37" s="50"/>
      <c r="V37" s="4"/>
    </row>
    <row r="38" spans="1:22" s="5" customFormat="1" ht="31.5">
      <c r="A38" s="105" t="s">
        <v>131</v>
      </c>
      <c r="B38" s="206" t="s">
        <v>61</v>
      </c>
      <c r="C38" s="51">
        <v>4</v>
      </c>
      <c r="D38" s="48"/>
      <c r="E38" s="48"/>
      <c r="F38" s="50"/>
      <c r="G38" s="111">
        <v>3</v>
      </c>
      <c r="H38" s="315">
        <f t="shared" si="0"/>
        <v>90</v>
      </c>
      <c r="I38" s="51">
        <f>J38+K38+L38</f>
        <v>36</v>
      </c>
      <c r="J38" s="209">
        <v>18</v>
      </c>
      <c r="K38" s="209"/>
      <c r="L38" s="209">
        <v>18</v>
      </c>
      <c r="M38" s="316">
        <f>H38-I38</f>
        <v>54</v>
      </c>
      <c r="N38" s="47"/>
      <c r="O38" s="50"/>
      <c r="P38" s="51"/>
      <c r="Q38" s="49">
        <v>2</v>
      </c>
      <c r="R38" s="47"/>
      <c r="S38" s="50"/>
      <c r="T38" s="51"/>
      <c r="U38" s="50"/>
      <c r="V38" s="4"/>
    </row>
    <row r="39" spans="1:22" s="5" customFormat="1" ht="31.5">
      <c r="A39" s="105" t="s">
        <v>132</v>
      </c>
      <c r="B39" s="206" t="s">
        <v>158</v>
      </c>
      <c r="C39" s="51">
        <v>4</v>
      </c>
      <c r="D39" s="48"/>
      <c r="E39" s="48"/>
      <c r="F39" s="207"/>
      <c r="G39" s="210">
        <v>3</v>
      </c>
      <c r="H39" s="75">
        <f t="shared" si="0"/>
        <v>90</v>
      </c>
      <c r="I39" s="51">
        <f aca="true" t="shared" si="1" ref="I39:I44">J39+K39+L39</f>
        <v>36</v>
      </c>
      <c r="J39" s="48">
        <v>18</v>
      </c>
      <c r="K39" s="48"/>
      <c r="L39" s="48">
        <v>18</v>
      </c>
      <c r="M39" s="49">
        <f aca="true" t="shared" si="2" ref="M39:M44">H39-I39</f>
        <v>54</v>
      </c>
      <c r="N39" s="47"/>
      <c r="O39" s="50"/>
      <c r="P39" s="51"/>
      <c r="Q39" s="43">
        <v>2</v>
      </c>
      <c r="R39" s="47"/>
      <c r="S39" s="50"/>
      <c r="T39" s="51"/>
      <c r="U39" s="50"/>
      <c r="V39" s="4"/>
    </row>
    <row r="40" spans="1:22" s="5" customFormat="1" ht="47.25">
      <c r="A40" s="105" t="s">
        <v>133</v>
      </c>
      <c r="B40" s="206" t="s">
        <v>68</v>
      </c>
      <c r="C40" s="51">
        <v>4</v>
      </c>
      <c r="D40" s="48"/>
      <c r="E40" s="48"/>
      <c r="F40" s="207"/>
      <c r="G40" s="210">
        <v>3</v>
      </c>
      <c r="H40" s="75">
        <f t="shared" si="0"/>
        <v>90</v>
      </c>
      <c r="I40" s="51">
        <f t="shared" si="1"/>
        <v>36</v>
      </c>
      <c r="J40" s="48">
        <v>18</v>
      </c>
      <c r="K40" s="48"/>
      <c r="L40" s="48">
        <v>18</v>
      </c>
      <c r="M40" s="49">
        <f t="shared" si="2"/>
        <v>54</v>
      </c>
      <c r="N40" s="47"/>
      <c r="O40" s="50"/>
      <c r="P40" s="51"/>
      <c r="Q40" s="43">
        <v>2</v>
      </c>
      <c r="R40" s="47"/>
      <c r="S40" s="50"/>
      <c r="T40" s="51"/>
      <c r="U40" s="50"/>
      <c r="V40" s="4"/>
    </row>
    <row r="41" spans="1:22" s="5" customFormat="1" ht="35.25" customHeight="1">
      <c r="A41" s="105" t="s">
        <v>134</v>
      </c>
      <c r="B41" s="206" t="s">
        <v>62</v>
      </c>
      <c r="C41" s="51">
        <v>4</v>
      </c>
      <c r="D41" s="48"/>
      <c r="E41" s="48"/>
      <c r="F41" s="50"/>
      <c r="G41" s="210">
        <v>3</v>
      </c>
      <c r="H41" s="75">
        <f t="shared" si="0"/>
        <v>90</v>
      </c>
      <c r="I41" s="51">
        <f t="shared" si="1"/>
        <v>36</v>
      </c>
      <c r="J41" s="48">
        <v>18</v>
      </c>
      <c r="K41" s="314"/>
      <c r="L41" s="48">
        <v>18</v>
      </c>
      <c r="M41" s="49">
        <f t="shared" si="2"/>
        <v>54</v>
      </c>
      <c r="N41" s="47"/>
      <c r="O41" s="50"/>
      <c r="P41" s="51"/>
      <c r="Q41" s="43">
        <v>2</v>
      </c>
      <c r="R41" s="211"/>
      <c r="S41" s="118"/>
      <c r="T41" s="119"/>
      <c r="U41" s="118"/>
      <c r="V41" s="4"/>
    </row>
    <row r="42" spans="1:22" s="5" customFormat="1" ht="35.25" customHeight="1">
      <c r="A42" s="105" t="s">
        <v>135</v>
      </c>
      <c r="B42" s="206" t="s">
        <v>69</v>
      </c>
      <c r="C42" s="51">
        <v>4</v>
      </c>
      <c r="D42" s="48"/>
      <c r="E42" s="48"/>
      <c r="F42" s="207"/>
      <c r="G42" s="208">
        <v>3</v>
      </c>
      <c r="H42" s="75">
        <f t="shared" si="0"/>
        <v>90</v>
      </c>
      <c r="I42" s="51">
        <f t="shared" si="1"/>
        <v>36</v>
      </c>
      <c r="J42" s="209">
        <v>18</v>
      </c>
      <c r="K42" s="209"/>
      <c r="L42" s="209">
        <v>18</v>
      </c>
      <c r="M42" s="49">
        <f t="shared" si="2"/>
        <v>54</v>
      </c>
      <c r="N42" s="47"/>
      <c r="O42" s="50"/>
      <c r="P42" s="51"/>
      <c r="Q42" s="43">
        <v>2</v>
      </c>
      <c r="R42" s="211"/>
      <c r="S42" s="118"/>
      <c r="T42" s="119"/>
      <c r="U42" s="118"/>
      <c r="V42" s="4"/>
    </row>
    <row r="43" spans="1:22" s="5" customFormat="1" ht="35.25" customHeight="1">
      <c r="A43" s="105" t="s">
        <v>136</v>
      </c>
      <c r="B43" s="206" t="s">
        <v>46</v>
      </c>
      <c r="C43" s="51">
        <v>4</v>
      </c>
      <c r="D43" s="48"/>
      <c r="E43" s="48"/>
      <c r="F43" s="50"/>
      <c r="G43" s="210">
        <v>3</v>
      </c>
      <c r="H43" s="75">
        <f t="shared" si="0"/>
        <v>90</v>
      </c>
      <c r="I43" s="51">
        <f t="shared" si="1"/>
        <v>36</v>
      </c>
      <c r="J43" s="48">
        <v>18</v>
      </c>
      <c r="K43" s="314"/>
      <c r="L43" s="48">
        <v>18</v>
      </c>
      <c r="M43" s="49">
        <f t="shared" si="2"/>
        <v>54</v>
      </c>
      <c r="N43" s="47"/>
      <c r="O43" s="50"/>
      <c r="P43" s="51"/>
      <c r="Q43" s="43">
        <v>2</v>
      </c>
      <c r="R43" s="211"/>
      <c r="S43" s="118"/>
      <c r="T43" s="119"/>
      <c r="U43" s="118"/>
      <c r="V43" s="20"/>
    </row>
    <row r="44" spans="1:22" s="5" customFormat="1" ht="48" thickBot="1">
      <c r="A44" s="105" t="s">
        <v>137</v>
      </c>
      <c r="B44" s="558" t="s">
        <v>159</v>
      </c>
      <c r="C44" s="51">
        <v>4</v>
      </c>
      <c r="D44" s="48"/>
      <c r="E44" s="48"/>
      <c r="F44" s="207"/>
      <c r="G44" s="210">
        <v>3</v>
      </c>
      <c r="H44" s="75">
        <f t="shared" si="0"/>
        <v>90</v>
      </c>
      <c r="I44" s="51">
        <f t="shared" si="1"/>
        <v>36</v>
      </c>
      <c r="J44" s="209">
        <v>18</v>
      </c>
      <c r="K44" s="209"/>
      <c r="L44" s="209">
        <v>18</v>
      </c>
      <c r="M44" s="49">
        <f t="shared" si="2"/>
        <v>54</v>
      </c>
      <c r="N44" s="47"/>
      <c r="O44" s="50"/>
      <c r="P44" s="51"/>
      <c r="Q44" s="43">
        <v>2</v>
      </c>
      <c r="R44" s="211"/>
      <c r="S44" s="118"/>
      <c r="T44" s="119"/>
      <c r="U44" s="118"/>
      <c r="V44" s="4"/>
    </row>
    <row r="45" spans="1:21" s="5" customFormat="1" ht="19.5" thickBot="1">
      <c r="A45" s="465" t="s">
        <v>138</v>
      </c>
      <c r="B45" s="466"/>
      <c r="C45" s="466"/>
      <c r="D45" s="466"/>
      <c r="E45" s="466"/>
      <c r="F45" s="467"/>
      <c r="G45" s="148">
        <f>G35</f>
        <v>6</v>
      </c>
      <c r="H45" s="189">
        <f>H35</f>
        <v>180</v>
      </c>
      <c r="I45" s="212">
        <f>I35</f>
        <v>72</v>
      </c>
      <c r="J45" s="213"/>
      <c r="K45" s="213"/>
      <c r="L45" s="213"/>
      <c r="M45" s="214">
        <f>M35</f>
        <v>108</v>
      </c>
      <c r="N45" s="190"/>
      <c r="O45" s="154"/>
      <c r="P45" s="155"/>
      <c r="Q45" s="215">
        <f>Q35</f>
        <v>4</v>
      </c>
      <c r="R45" s="216"/>
      <c r="S45" s="156"/>
      <c r="T45" s="157"/>
      <c r="U45" s="156"/>
    </row>
    <row r="46" spans="1:21" s="5" customFormat="1" ht="19.5" thickBot="1">
      <c r="A46" s="465" t="s">
        <v>92</v>
      </c>
      <c r="B46" s="466"/>
      <c r="C46" s="466"/>
      <c r="D46" s="466"/>
      <c r="E46" s="466"/>
      <c r="F46" s="467"/>
      <c r="G46" s="217">
        <f>G32+G45</f>
        <v>10</v>
      </c>
      <c r="H46" s="189">
        <f>H32+H45</f>
        <v>300</v>
      </c>
      <c r="I46" s="218">
        <f>I32+I45</f>
        <v>117</v>
      </c>
      <c r="J46" s="213"/>
      <c r="K46" s="213"/>
      <c r="L46" s="213"/>
      <c r="M46" s="214">
        <f>M32+M45</f>
        <v>183</v>
      </c>
      <c r="N46" s="171"/>
      <c r="O46" s="219"/>
      <c r="P46" s="220">
        <f>P32+P45</f>
        <v>3</v>
      </c>
      <c r="Q46" s="221">
        <f>Q32+Q45</f>
        <v>4</v>
      </c>
      <c r="R46" s="222"/>
      <c r="S46" s="223"/>
      <c r="T46" s="224"/>
      <c r="U46" s="223"/>
    </row>
    <row r="47" spans="1:21" s="5" customFormat="1" ht="19.5" thickBot="1">
      <c r="A47" s="465" t="s">
        <v>139</v>
      </c>
      <c r="B47" s="466"/>
      <c r="C47" s="466"/>
      <c r="D47" s="466"/>
      <c r="E47" s="466"/>
      <c r="F47" s="467"/>
      <c r="G47" s="225">
        <f>G24+G46</f>
        <v>40</v>
      </c>
      <c r="H47" s="183">
        <f>H24+H46</f>
        <v>1200</v>
      </c>
      <c r="I47" s="226"/>
      <c r="J47" s="227"/>
      <c r="K47" s="227"/>
      <c r="L47" s="227"/>
      <c r="M47" s="228"/>
      <c r="N47" s="229">
        <f>N24+N46</f>
        <v>6</v>
      </c>
      <c r="O47" s="230">
        <f>O24+O46</f>
        <v>6</v>
      </c>
      <c r="P47" s="231">
        <f>P24+P46</f>
        <v>7</v>
      </c>
      <c r="Q47" s="232">
        <f>Q24+Q46</f>
        <v>7</v>
      </c>
      <c r="R47" s="233"/>
      <c r="S47" s="234"/>
      <c r="T47" s="235"/>
      <c r="U47" s="234"/>
    </row>
    <row r="48" spans="1:21" s="5" customFormat="1" ht="19.5" thickBot="1">
      <c r="A48" s="548" t="s">
        <v>22</v>
      </c>
      <c r="B48" s="549"/>
      <c r="C48" s="549"/>
      <c r="D48" s="549"/>
      <c r="E48" s="549"/>
      <c r="F48" s="549"/>
      <c r="G48" s="549"/>
      <c r="H48" s="549"/>
      <c r="I48" s="549"/>
      <c r="J48" s="549"/>
      <c r="K48" s="549"/>
      <c r="L48" s="549"/>
      <c r="M48" s="550"/>
      <c r="N48" s="229">
        <f>N47</f>
        <v>6</v>
      </c>
      <c r="O48" s="230">
        <f>O47</f>
        <v>6</v>
      </c>
      <c r="P48" s="231">
        <f>P47</f>
        <v>7</v>
      </c>
      <c r="Q48" s="232">
        <f>Q47</f>
        <v>7</v>
      </c>
      <c r="R48" s="233"/>
      <c r="S48" s="234"/>
      <c r="T48" s="235"/>
      <c r="U48" s="234"/>
    </row>
    <row r="49" spans="1:21" s="5" customFormat="1" ht="19.5" thickBot="1">
      <c r="A49" s="501" t="s">
        <v>34</v>
      </c>
      <c r="B49" s="502"/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184">
        <v>1</v>
      </c>
      <c r="O49" s="236">
        <v>3</v>
      </c>
      <c r="P49" s="237">
        <v>2</v>
      </c>
      <c r="Q49" s="238">
        <v>3</v>
      </c>
      <c r="R49" s="216"/>
      <c r="S49" s="156"/>
      <c r="T49" s="157"/>
      <c r="U49" s="239"/>
    </row>
    <row r="50" spans="1:21" s="5" customFormat="1" ht="19.5" thickBot="1">
      <c r="A50" s="501" t="s">
        <v>35</v>
      </c>
      <c r="B50" s="502"/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184">
        <v>1</v>
      </c>
      <c r="O50" s="236"/>
      <c r="P50" s="237"/>
      <c r="Q50" s="238"/>
      <c r="R50" s="216"/>
      <c r="S50" s="31">
        <v>1</v>
      </c>
      <c r="T50" s="157"/>
      <c r="U50" s="239"/>
    </row>
    <row r="51" spans="1:21" s="5" customFormat="1" ht="19.5" thickBot="1">
      <c r="A51" s="501" t="s">
        <v>141</v>
      </c>
      <c r="B51" s="502"/>
      <c r="C51" s="502"/>
      <c r="D51" s="502"/>
      <c r="E51" s="502"/>
      <c r="F51" s="502"/>
      <c r="G51" s="502"/>
      <c r="H51" s="502"/>
      <c r="I51" s="502"/>
      <c r="J51" s="502"/>
      <c r="K51" s="502"/>
      <c r="L51" s="502"/>
      <c r="M51" s="503"/>
      <c r="N51" s="544">
        <f>G13+G14+G16+G20+G21</f>
        <v>16</v>
      </c>
      <c r="O51" s="545"/>
      <c r="P51" s="544">
        <f>G15+G19+G28+G35</f>
        <v>20</v>
      </c>
      <c r="Q51" s="545"/>
      <c r="R51" s="540">
        <f>G22</f>
        <v>4</v>
      </c>
      <c r="S51" s="541"/>
      <c r="T51" s="551"/>
      <c r="U51" s="552"/>
    </row>
    <row r="52" spans="1:21" s="5" customFormat="1" ht="19.5" thickBot="1">
      <c r="A52" s="501" t="s">
        <v>153</v>
      </c>
      <c r="B52" s="502"/>
      <c r="C52" s="502"/>
      <c r="D52" s="502"/>
      <c r="E52" s="502"/>
      <c r="F52" s="502"/>
      <c r="G52" s="502"/>
      <c r="H52" s="502"/>
      <c r="I52" s="502"/>
      <c r="J52" s="502"/>
      <c r="K52" s="502"/>
      <c r="L52" s="502"/>
      <c r="M52" s="502"/>
      <c r="N52" s="508">
        <f>(N51/G47)*100</f>
        <v>40</v>
      </c>
      <c r="O52" s="509"/>
      <c r="P52" s="508">
        <f>(P51/G47)*100</f>
        <v>50</v>
      </c>
      <c r="Q52" s="509"/>
      <c r="R52" s="542">
        <f>(R51/G47)*100</f>
        <v>10</v>
      </c>
      <c r="S52" s="543"/>
      <c r="T52" s="551"/>
      <c r="U52" s="552"/>
    </row>
    <row r="53" spans="1:21" s="5" customFormat="1" ht="19.5" thickBot="1">
      <c r="A53" s="498" t="s">
        <v>96</v>
      </c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  <c r="Q53" s="499"/>
      <c r="R53" s="499"/>
      <c r="S53" s="499"/>
      <c r="T53" s="499"/>
      <c r="U53" s="500"/>
    </row>
    <row r="54" spans="1:21" s="5" customFormat="1" ht="31.5">
      <c r="A54" s="240">
        <v>1</v>
      </c>
      <c r="B54" s="241" t="s">
        <v>97</v>
      </c>
      <c r="C54" s="242"/>
      <c r="D54" s="243"/>
      <c r="E54" s="243"/>
      <c r="F54" s="244"/>
      <c r="G54" s="245">
        <f>G55+G56</f>
        <v>12</v>
      </c>
      <c r="H54" s="246">
        <f>H55+H56</f>
        <v>360</v>
      </c>
      <c r="I54" s="247">
        <f>I55+I56</f>
        <v>198</v>
      </c>
      <c r="J54" s="243"/>
      <c r="K54" s="243"/>
      <c r="L54" s="243">
        <f>L55+L56</f>
        <v>198</v>
      </c>
      <c r="M54" s="248">
        <f>M55+M56</f>
        <v>162</v>
      </c>
      <c r="N54" s="249"/>
      <c r="O54" s="250"/>
      <c r="P54" s="251"/>
      <c r="Q54" s="252"/>
      <c r="R54" s="253"/>
      <c r="S54" s="254"/>
      <c r="T54" s="255"/>
      <c r="U54" s="256"/>
    </row>
    <row r="55" spans="1:21" s="5" customFormat="1" ht="22.5" customHeight="1">
      <c r="A55" s="257" t="s">
        <v>98</v>
      </c>
      <c r="B55" s="258" t="s">
        <v>100</v>
      </c>
      <c r="C55" s="259">
        <v>2</v>
      </c>
      <c r="D55" s="260">
        <v>1</v>
      </c>
      <c r="E55" s="260"/>
      <c r="F55" s="261"/>
      <c r="G55" s="262">
        <v>6</v>
      </c>
      <c r="H55" s="263">
        <f>G55*30</f>
        <v>180</v>
      </c>
      <c r="I55" s="264">
        <f>J55+K55+L55</f>
        <v>99</v>
      </c>
      <c r="J55" s="265"/>
      <c r="K55" s="265"/>
      <c r="L55" s="265">
        <v>99</v>
      </c>
      <c r="M55" s="266">
        <f>H55-I55</f>
        <v>81</v>
      </c>
      <c r="N55" s="267">
        <v>3</v>
      </c>
      <c r="O55" s="268">
        <v>3</v>
      </c>
      <c r="P55" s="269"/>
      <c r="Q55" s="270"/>
      <c r="R55" s="271"/>
      <c r="S55" s="272"/>
      <c r="T55" s="273"/>
      <c r="U55" s="274"/>
    </row>
    <row r="56" spans="1:21" s="5" customFormat="1" ht="21.75" customHeight="1" thickBot="1">
      <c r="A56" s="275" t="s">
        <v>99</v>
      </c>
      <c r="B56" s="276" t="s">
        <v>100</v>
      </c>
      <c r="C56" s="277">
        <v>4</v>
      </c>
      <c r="D56" s="278">
        <v>3</v>
      </c>
      <c r="E56" s="278"/>
      <c r="F56" s="279"/>
      <c r="G56" s="280">
        <v>6</v>
      </c>
      <c r="H56" s="281">
        <f>G56*30</f>
        <v>180</v>
      </c>
      <c r="I56" s="282">
        <f>J56+K56+L56</f>
        <v>99</v>
      </c>
      <c r="J56" s="283"/>
      <c r="K56" s="283"/>
      <c r="L56" s="283">
        <v>99</v>
      </c>
      <c r="M56" s="284">
        <f>H56-I56</f>
        <v>81</v>
      </c>
      <c r="N56" s="285"/>
      <c r="O56" s="286"/>
      <c r="P56" s="287">
        <v>3</v>
      </c>
      <c r="Q56" s="288">
        <v>3</v>
      </c>
      <c r="R56" s="289"/>
      <c r="S56" s="290"/>
      <c r="T56" s="291"/>
      <c r="U56" s="292"/>
    </row>
    <row r="57" spans="1:21" s="5" customFormat="1" ht="28.5" customHeight="1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495"/>
      <c r="O57" s="495"/>
      <c r="P57" s="495"/>
      <c r="Q57" s="495"/>
      <c r="R57" s="496"/>
      <c r="S57" s="497"/>
      <c r="T57" s="15"/>
      <c r="U57" s="15"/>
    </row>
    <row r="58" spans="1:21" s="5" customFormat="1" ht="45.75" customHeight="1">
      <c r="A58" s="294"/>
      <c r="B58" s="546" t="s">
        <v>154</v>
      </c>
      <c r="C58" s="546"/>
      <c r="D58" s="553"/>
      <c r="E58" s="553"/>
      <c r="F58" s="553"/>
      <c r="G58" s="553"/>
      <c r="H58" s="553"/>
      <c r="I58" s="553"/>
      <c r="J58" s="295"/>
      <c r="K58" s="546" t="s">
        <v>49</v>
      </c>
      <c r="L58" s="546"/>
      <c r="M58" s="546"/>
      <c r="N58" s="296"/>
      <c r="O58" s="296"/>
      <c r="P58" s="296"/>
      <c r="Q58" s="296"/>
      <c r="R58" s="297"/>
      <c r="S58" s="298"/>
      <c r="T58" s="299"/>
      <c r="U58" s="299"/>
    </row>
    <row r="59" spans="1:21" s="5" customFormat="1" ht="18.75" customHeight="1">
      <c r="A59" s="294"/>
      <c r="B59" s="300"/>
      <c r="C59" s="294"/>
      <c r="D59" s="294"/>
      <c r="E59" s="294"/>
      <c r="F59" s="294"/>
      <c r="G59" s="294"/>
      <c r="H59" s="294"/>
      <c r="I59" s="300"/>
      <c r="J59" s="301"/>
      <c r="K59" s="301"/>
      <c r="L59" s="301"/>
      <c r="M59" s="301"/>
      <c r="N59" s="296"/>
      <c r="O59" s="296"/>
      <c r="P59" s="296"/>
      <c r="Q59" s="296"/>
      <c r="R59" s="297"/>
      <c r="S59" s="298"/>
      <c r="T59" s="299"/>
      <c r="U59" s="299"/>
    </row>
    <row r="60" spans="1:21" s="5" customFormat="1" ht="15.75" customHeight="1">
      <c r="A60" s="294"/>
      <c r="B60" s="547" t="s">
        <v>155</v>
      </c>
      <c r="C60" s="547"/>
      <c r="D60" s="553"/>
      <c r="E60" s="553"/>
      <c r="F60" s="553"/>
      <c r="G60" s="553"/>
      <c r="H60" s="553"/>
      <c r="I60" s="553"/>
      <c r="K60" s="547" t="s">
        <v>52</v>
      </c>
      <c r="L60" s="547"/>
      <c r="M60" s="547"/>
      <c r="N60" s="302"/>
      <c r="O60" s="302"/>
      <c r="P60" s="302"/>
      <c r="Q60" s="303"/>
      <c r="R60" s="298"/>
      <c r="S60" s="298"/>
      <c r="T60" s="299"/>
      <c r="U60" s="299"/>
    </row>
    <row r="61" spans="1:21" ht="18" customHeight="1">
      <c r="A61" s="294"/>
      <c r="B61" s="300"/>
      <c r="C61" s="294"/>
      <c r="D61" s="294"/>
      <c r="E61" s="294"/>
      <c r="F61" s="294"/>
      <c r="G61" s="294"/>
      <c r="H61" s="294"/>
      <c r="I61" s="300"/>
      <c r="J61" s="301"/>
      <c r="K61" s="301"/>
      <c r="L61" s="301"/>
      <c r="M61" s="301"/>
      <c r="N61" s="302"/>
      <c r="O61" s="302"/>
      <c r="P61" s="302"/>
      <c r="Q61" s="303"/>
      <c r="R61" s="298"/>
      <c r="S61" s="298"/>
      <c r="T61" s="299"/>
      <c r="U61" s="299"/>
    </row>
    <row r="62" spans="1:20" ht="15.75" customHeight="1">
      <c r="A62" s="15"/>
      <c r="B62" s="547" t="s">
        <v>156</v>
      </c>
      <c r="C62" s="547"/>
      <c r="D62" s="553"/>
      <c r="E62" s="553"/>
      <c r="F62" s="553"/>
      <c r="G62" s="553"/>
      <c r="H62" s="553"/>
      <c r="I62" s="553"/>
      <c r="K62" s="547" t="s">
        <v>53</v>
      </c>
      <c r="L62" s="547"/>
      <c r="M62" s="547"/>
      <c r="N62" s="299"/>
      <c r="O62" s="299"/>
      <c r="P62" s="299"/>
      <c r="Q62" s="5"/>
      <c r="R62" s="5"/>
      <c r="S62" s="5"/>
      <c r="T62" s="5"/>
    </row>
    <row r="63" spans="1:21" s="2" customFormat="1" ht="18.75" customHeight="1">
      <c r="A63" s="15"/>
      <c r="B63" s="304"/>
      <c r="C63" s="305"/>
      <c r="D63" s="305"/>
      <c r="E63" s="305"/>
      <c r="F63" s="305"/>
      <c r="G63" s="15"/>
      <c r="H63" s="15"/>
      <c r="I63" s="306"/>
      <c r="J63" s="306"/>
      <c r="K63" s="307"/>
      <c r="L63" s="307"/>
      <c r="M63" s="308"/>
      <c r="N63" s="309"/>
      <c r="O63" s="309"/>
      <c r="P63" s="309"/>
      <c r="Q63" s="3"/>
      <c r="R63" s="3"/>
      <c r="S63" s="3"/>
      <c r="T63" s="3"/>
      <c r="U63" s="3"/>
    </row>
    <row r="64" spans="2:13" s="2" customFormat="1" ht="12.75" customHeight="1">
      <c r="B64" s="507" t="s">
        <v>157</v>
      </c>
      <c r="C64" s="507"/>
      <c r="D64" s="553"/>
      <c r="E64" s="553"/>
      <c r="F64" s="553"/>
      <c r="G64" s="553"/>
      <c r="H64" s="553"/>
      <c r="I64" s="553"/>
      <c r="K64" s="507" t="s">
        <v>54</v>
      </c>
      <c r="L64" s="507"/>
      <c r="M64" s="507"/>
    </row>
    <row r="65" spans="1:13" s="2" customFormat="1" ht="18.75" customHeight="1">
      <c r="A65" s="309"/>
      <c r="B65" s="310"/>
      <c r="C65" s="506"/>
      <c r="D65" s="506"/>
      <c r="E65" s="506"/>
      <c r="F65" s="506"/>
      <c r="G65" s="506"/>
      <c r="H65" s="309"/>
      <c r="I65" s="507"/>
      <c r="J65" s="507"/>
      <c r="K65" s="507"/>
      <c r="L65" s="308"/>
      <c r="M65" s="311"/>
    </row>
    <row r="66" spans="1:21" ht="15" customHeight="1">
      <c r="A66" s="309"/>
      <c r="B66" s="507" t="s">
        <v>50</v>
      </c>
      <c r="C66" s="507"/>
      <c r="D66" s="553"/>
      <c r="E66" s="553"/>
      <c r="F66" s="553"/>
      <c r="G66" s="553"/>
      <c r="H66" s="553"/>
      <c r="I66" s="553"/>
      <c r="K66" s="507" t="s">
        <v>51</v>
      </c>
      <c r="L66" s="507"/>
      <c r="M66" s="507"/>
      <c r="N66" s="2"/>
      <c r="O66" s="2"/>
      <c r="P66" s="2"/>
      <c r="Q66" s="2"/>
      <c r="R66" s="2"/>
      <c r="S66" s="2"/>
      <c r="T66" s="2"/>
      <c r="U66" s="2"/>
    </row>
    <row r="67" spans="1:16" ht="8.25" customHeight="1">
      <c r="A67" s="309"/>
      <c r="B67" s="310"/>
      <c r="C67" s="504"/>
      <c r="D67" s="505"/>
      <c r="E67" s="505"/>
      <c r="F67" s="505"/>
      <c r="G67" s="505"/>
      <c r="H67" s="299"/>
      <c r="I67" s="312"/>
      <c r="J67" s="313"/>
      <c r="K67" s="313"/>
      <c r="L67" s="313"/>
      <c r="M67" s="308"/>
      <c r="N67" s="309"/>
      <c r="O67" s="309"/>
      <c r="P67" s="309"/>
    </row>
    <row r="68" spans="1:16" ht="30" customHeight="1">
      <c r="A68" s="309"/>
      <c r="B68" s="546" t="s">
        <v>70</v>
      </c>
      <c r="C68" s="546"/>
      <c r="D68" s="553"/>
      <c r="E68" s="553"/>
      <c r="F68" s="553"/>
      <c r="G68" s="553"/>
      <c r="H68" s="553"/>
      <c r="I68" s="553"/>
      <c r="K68" s="507" t="s">
        <v>93</v>
      </c>
      <c r="L68" s="507"/>
      <c r="M68" s="507"/>
      <c r="N68" s="309"/>
      <c r="O68" s="309"/>
      <c r="P68" s="309"/>
    </row>
  </sheetData>
  <sheetProtection/>
  <mergeCells count="90">
    <mergeCell ref="K64:M64"/>
    <mergeCell ref="K68:M68"/>
    <mergeCell ref="D60:I60"/>
    <mergeCell ref="D62:I62"/>
    <mergeCell ref="D64:I64"/>
    <mergeCell ref="D66:I66"/>
    <mergeCell ref="D68:I68"/>
    <mergeCell ref="A48:M48"/>
    <mergeCell ref="K66:M66"/>
    <mergeCell ref="K58:M58"/>
    <mergeCell ref="K60:M60"/>
    <mergeCell ref="K62:M62"/>
    <mergeCell ref="T51:U51"/>
    <mergeCell ref="T52:U52"/>
    <mergeCell ref="D58:I58"/>
    <mergeCell ref="P51:Q51"/>
    <mergeCell ref="P52:Q52"/>
    <mergeCell ref="B68:C68"/>
    <mergeCell ref="B66:C66"/>
    <mergeCell ref="B64:C64"/>
    <mergeCell ref="B62:C62"/>
    <mergeCell ref="B60:C60"/>
    <mergeCell ref="B58:C58"/>
    <mergeCell ref="R51:S51"/>
    <mergeCell ref="R52:S52"/>
    <mergeCell ref="T4:U4"/>
    <mergeCell ref="N3:O3"/>
    <mergeCell ref="P3:Q3"/>
    <mergeCell ref="R3:S3"/>
    <mergeCell ref="T3:U3"/>
    <mergeCell ref="N51:O51"/>
    <mergeCell ref="A33:U33"/>
    <mergeCell ref="A10:U10"/>
    <mergeCell ref="A2:A8"/>
    <mergeCell ref="B2:B8"/>
    <mergeCell ref="G2:G8"/>
    <mergeCell ref="J5:J8"/>
    <mergeCell ref="N4:O4"/>
    <mergeCell ref="P4:Q4"/>
    <mergeCell ref="D5:D8"/>
    <mergeCell ref="R4:S4"/>
    <mergeCell ref="C2:F4"/>
    <mergeCell ref="N7:U7"/>
    <mergeCell ref="K5:K8"/>
    <mergeCell ref="N2:U2"/>
    <mergeCell ref="E7:E8"/>
    <mergeCell ref="F7:F8"/>
    <mergeCell ref="E5:F6"/>
    <mergeCell ref="C5:C8"/>
    <mergeCell ref="L5:L8"/>
    <mergeCell ref="A47:F47"/>
    <mergeCell ref="A49:M49"/>
    <mergeCell ref="A50:M50"/>
    <mergeCell ref="A51:M51"/>
    <mergeCell ref="N57:O57"/>
    <mergeCell ref="C67:G67"/>
    <mergeCell ref="C65:G65"/>
    <mergeCell ref="I65:K65"/>
    <mergeCell ref="A52:M52"/>
    <mergeCell ref="N52:O52"/>
    <mergeCell ref="P57:Q57"/>
    <mergeCell ref="R57:S57"/>
    <mergeCell ref="A45:F45"/>
    <mergeCell ref="A34:U34"/>
    <mergeCell ref="A23:F23"/>
    <mergeCell ref="A26:U26"/>
    <mergeCell ref="A25:U25"/>
    <mergeCell ref="A24:F24"/>
    <mergeCell ref="A53:U53"/>
    <mergeCell ref="A46:F46"/>
    <mergeCell ref="A1:U1"/>
    <mergeCell ref="N5:N6"/>
    <mergeCell ref="O5:O6"/>
    <mergeCell ref="P5:P6"/>
    <mergeCell ref="Q5:Q6"/>
    <mergeCell ref="R5:R6"/>
    <mergeCell ref="M3:M8"/>
    <mergeCell ref="T5:T6"/>
    <mergeCell ref="U5:U6"/>
    <mergeCell ref="H2:M2"/>
    <mergeCell ref="A32:F32"/>
    <mergeCell ref="A27:U27"/>
    <mergeCell ref="A11:U11"/>
    <mergeCell ref="H3:H8"/>
    <mergeCell ref="I3:L3"/>
    <mergeCell ref="S5:S6"/>
    <mergeCell ref="A17:F17"/>
    <mergeCell ref="A18:U18"/>
    <mergeCell ref="J4:L4"/>
    <mergeCell ref="I4:I8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  <rowBreaks count="2" manualBreakCount="2">
    <brk id="32" max="20" man="1"/>
    <brk id="5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anya_v</cp:lastModifiedBy>
  <cp:lastPrinted>2021-11-27T18:42:57Z</cp:lastPrinted>
  <dcterms:created xsi:type="dcterms:W3CDTF">2007-11-26T10:42:37Z</dcterms:created>
  <dcterms:modified xsi:type="dcterms:W3CDTF">2021-12-21T07:10:44Z</dcterms:modified>
  <cp:category/>
  <cp:version/>
  <cp:contentType/>
  <cp:contentStatus/>
</cp:coreProperties>
</file>